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ommunications\Web Site\Misc\"/>
    </mc:Choice>
  </mc:AlternateContent>
  <bookViews>
    <workbookView xWindow="0" yWindow="0" windowWidth="28800" windowHeight="12300"/>
  </bookViews>
  <sheets>
    <sheet name="Combined" sheetId="9" r:id="rId1"/>
    <sheet name="CICP Interim" sheetId="6" r:id="rId2"/>
    <sheet name="CICP" sheetId="5" state="hidden" r:id="rId3"/>
    <sheet name="SFS" sheetId="1" state="hidden" r:id="rId4"/>
    <sheet name="FPL Calc" sheetId="4" r:id="rId5"/>
  </sheets>
  <definedNames>
    <definedName name="_xlnm.Print_Area" localSheetId="2">CICP!$A$1:$AB$37</definedName>
    <definedName name="_xlnm.Print_Area" localSheetId="1">'CICP Interim'!$A$1:$AB$37</definedName>
    <definedName name="_xlnm.Print_Area" localSheetId="0">Combined!$A$1:$AB$50</definedName>
    <definedName name="_xlnm.Print_Area" localSheetId="4">'FPL Calc'!#REF!</definedName>
    <definedName name="_xlnm.Print_Area" localSheetId="3">SFS!$A$1:$AA$37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2" i="9" l="1"/>
  <c r="T43" i="9"/>
  <c r="T44" i="9"/>
  <c r="T45" i="9"/>
  <c r="T46" i="9"/>
  <c r="T47" i="9"/>
  <c r="T48" i="9"/>
  <c r="T49" i="9"/>
  <c r="V42" i="9"/>
  <c r="W42" i="9" s="1"/>
  <c r="X42" i="9"/>
  <c r="Y42" i="9" s="1"/>
  <c r="V43" i="9"/>
  <c r="W43" i="9" s="1"/>
  <c r="X43" i="9"/>
  <c r="Y43" i="9" s="1"/>
  <c r="V44" i="9"/>
  <c r="W44" i="9" s="1"/>
  <c r="X44" i="9"/>
  <c r="Y44" i="9" s="1"/>
  <c r="V45" i="9"/>
  <c r="W45" i="9" s="1"/>
  <c r="X45" i="9"/>
  <c r="Y45" i="9" s="1"/>
  <c r="V46" i="9"/>
  <c r="W46" i="9" s="1"/>
  <c r="X46" i="9"/>
  <c r="Y46" i="9" s="1"/>
  <c r="V47" i="9"/>
  <c r="W47" i="9" s="1"/>
  <c r="X47" i="9"/>
  <c r="Y47" i="9" s="1"/>
  <c r="V48" i="9"/>
  <c r="W48" i="9" s="1"/>
  <c r="X48" i="9"/>
  <c r="Y48" i="9" s="1"/>
  <c r="V49" i="9"/>
  <c r="W49" i="9" s="1"/>
  <c r="X49" i="9"/>
  <c r="Y49" i="9" s="1"/>
  <c r="J3" i="4"/>
  <c r="J1" i="4" l="1"/>
  <c r="H3" i="4" l="1"/>
  <c r="M21" i="9"/>
  <c r="O21" i="9"/>
  <c r="Q21" i="9"/>
  <c r="K21" i="9"/>
  <c r="J4" i="4" l="1"/>
  <c r="J5" i="4" s="1"/>
  <c r="J6" i="4" s="1"/>
  <c r="J7" i="4" s="1"/>
  <c r="J8" i="4" s="1"/>
  <c r="J9" i="4" s="1"/>
  <c r="J10" i="4" s="1"/>
  <c r="J11" i="4" s="1"/>
  <c r="J12" i="4" s="1"/>
  <c r="J49" i="9" l="1"/>
  <c r="K49" i="9" s="1"/>
  <c r="J48" i="9"/>
  <c r="K48" i="9" s="1"/>
  <c r="J47" i="9"/>
  <c r="K47" i="9" s="1"/>
  <c r="J46" i="9"/>
  <c r="K46" i="9" s="1"/>
  <c r="J45" i="9"/>
  <c r="K45" i="9" s="1"/>
  <c r="J44" i="9"/>
  <c r="K44" i="9" s="1"/>
  <c r="J43" i="9"/>
  <c r="K43" i="9" s="1"/>
  <c r="J42" i="9"/>
  <c r="K42" i="9" s="1"/>
  <c r="J16" i="6" l="1"/>
  <c r="K16" i="6" s="1"/>
  <c r="J15" i="6"/>
  <c r="K15" i="6" s="1"/>
  <c r="J14" i="6"/>
  <c r="K14" i="6" s="1"/>
  <c r="J13" i="6"/>
  <c r="K13" i="6" s="1"/>
  <c r="J12" i="6"/>
  <c r="K12" i="6" s="1"/>
  <c r="J11" i="6"/>
  <c r="K11" i="6" s="1"/>
  <c r="J10" i="6"/>
  <c r="K10" i="6" s="1"/>
  <c r="J9" i="6"/>
  <c r="K9" i="6" s="1"/>
  <c r="J17" i="6" l="1"/>
  <c r="K17" i="6" s="1"/>
  <c r="J17" i="5"/>
  <c r="K17" i="5" s="1"/>
  <c r="J16" i="5"/>
  <c r="K16" i="5" s="1"/>
  <c r="J15" i="5"/>
  <c r="K15" i="5" s="1"/>
  <c r="J14" i="5"/>
  <c r="K14" i="5" s="1"/>
  <c r="J13" i="5"/>
  <c r="K13" i="5" s="1"/>
  <c r="J12" i="5"/>
  <c r="K12" i="5" s="1"/>
  <c r="J11" i="5"/>
  <c r="K11" i="5" s="1"/>
  <c r="J10" i="5"/>
  <c r="K10" i="5" s="1"/>
  <c r="J9" i="5"/>
  <c r="K9" i="5" s="1"/>
  <c r="D3" i="4" l="1"/>
  <c r="E42" i="9" l="1"/>
  <c r="D9" i="6"/>
  <c r="E9" i="6" s="1"/>
  <c r="D9" i="5"/>
  <c r="E9" i="5" s="1"/>
  <c r="J18" i="6"/>
  <c r="K18" i="6" s="1"/>
  <c r="J18" i="5"/>
  <c r="K18" i="5" s="1"/>
  <c r="I10" i="1"/>
  <c r="J10" i="1" s="1"/>
  <c r="I11" i="1"/>
  <c r="J11" i="1" s="1"/>
  <c r="I12" i="1"/>
  <c r="J12" i="1" s="1"/>
  <c r="I13" i="1"/>
  <c r="J13" i="1" s="1"/>
  <c r="I14" i="1"/>
  <c r="J14" i="1" s="1"/>
  <c r="I15" i="1"/>
  <c r="J15" i="1" s="1"/>
  <c r="I16" i="1"/>
  <c r="J16" i="1" s="1"/>
  <c r="I9" i="1"/>
  <c r="J9" i="1" s="1"/>
  <c r="F3" i="4"/>
  <c r="G9" i="1"/>
  <c r="H9" i="1" s="1"/>
  <c r="L3" i="4"/>
  <c r="N3" i="4"/>
  <c r="P3" i="4"/>
  <c r="R3" i="4"/>
  <c r="T3" i="4"/>
  <c r="H4" i="4"/>
  <c r="H5" i="4"/>
  <c r="H6" i="4"/>
  <c r="H7" i="4"/>
  <c r="H8" i="4"/>
  <c r="H9" i="4"/>
  <c r="H10" i="4"/>
  <c r="C9" i="1"/>
  <c r="D9" i="1" s="1"/>
  <c r="D4" i="4"/>
  <c r="F4" i="4"/>
  <c r="L4" i="4"/>
  <c r="N4" i="4"/>
  <c r="P4" i="4"/>
  <c r="O10" i="1" s="1"/>
  <c r="P10" i="1" s="1"/>
  <c r="R4" i="4"/>
  <c r="T4" i="4"/>
  <c r="W10" i="1"/>
  <c r="X10" i="1" s="1"/>
  <c r="AA4" i="4"/>
  <c r="D5" i="4"/>
  <c r="F5" i="4"/>
  <c r="L5" i="4"/>
  <c r="N5" i="4"/>
  <c r="P5" i="4"/>
  <c r="R5" i="4"/>
  <c r="T5" i="4"/>
  <c r="AA5" i="4"/>
  <c r="D6" i="4"/>
  <c r="F6" i="4"/>
  <c r="L6" i="4"/>
  <c r="N6" i="4"/>
  <c r="M12" i="1" s="1"/>
  <c r="N12" i="1" s="1"/>
  <c r="P6" i="4"/>
  <c r="R6" i="4"/>
  <c r="T6" i="4"/>
  <c r="AA6" i="4"/>
  <c r="D7" i="4"/>
  <c r="F7" i="4"/>
  <c r="L7" i="4"/>
  <c r="N7" i="4"/>
  <c r="M13" i="1" s="1"/>
  <c r="N13" i="1" s="1"/>
  <c r="P7" i="4"/>
  <c r="R7" i="4"/>
  <c r="T7" i="4"/>
  <c r="AA7" i="4"/>
  <c r="D8" i="4"/>
  <c r="F8" i="4"/>
  <c r="L8" i="4"/>
  <c r="N8" i="4"/>
  <c r="P8" i="4"/>
  <c r="R8" i="4"/>
  <c r="T8" i="4"/>
  <c r="S14" i="1" s="1"/>
  <c r="T14" i="1" s="1"/>
  <c r="AA8" i="4"/>
  <c r="D9" i="4"/>
  <c r="F9" i="4"/>
  <c r="L9" i="4"/>
  <c r="N9" i="4"/>
  <c r="P9" i="4"/>
  <c r="R9" i="4"/>
  <c r="T9" i="4"/>
  <c r="AA9" i="4"/>
  <c r="D10" i="4"/>
  <c r="F10" i="4"/>
  <c r="L10" i="4"/>
  <c r="N10" i="4"/>
  <c r="P10" i="4"/>
  <c r="R10" i="4"/>
  <c r="T10" i="4"/>
  <c r="AA10" i="4"/>
  <c r="Z49" i="9" s="1"/>
  <c r="AA49" i="9" s="1"/>
  <c r="N11" i="4"/>
  <c r="AA3" i="4"/>
  <c r="K16" i="1" l="1"/>
  <c r="L16" i="1" s="1"/>
  <c r="L49" i="9"/>
  <c r="M49" i="9" s="1"/>
  <c r="L16" i="6"/>
  <c r="M16" i="6" s="1"/>
  <c r="L16" i="5"/>
  <c r="M16" i="5" s="1"/>
  <c r="Q15" i="1"/>
  <c r="R15" i="1" s="1"/>
  <c r="R48" i="9"/>
  <c r="S48" i="9" s="1"/>
  <c r="R15" i="6"/>
  <c r="S15" i="6" s="1"/>
  <c r="R15" i="5"/>
  <c r="S15" i="5" s="1"/>
  <c r="U14" i="1"/>
  <c r="V14" i="1" s="1"/>
  <c r="V14" i="6"/>
  <c r="W14" i="6" s="1"/>
  <c r="V14" i="5"/>
  <c r="W14" i="5" s="1"/>
  <c r="Y13" i="1"/>
  <c r="Z13" i="1" s="1"/>
  <c r="Z46" i="9"/>
  <c r="AA46" i="9" s="1"/>
  <c r="Z13" i="6"/>
  <c r="AA13" i="6" s="1"/>
  <c r="Z13" i="5"/>
  <c r="AA13" i="5" s="1"/>
  <c r="N46" i="9"/>
  <c r="O46" i="9" s="1"/>
  <c r="N13" i="6"/>
  <c r="O13" i="6" s="1"/>
  <c r="N13" i="5"/>
  <c r="O13" i="5" s="1"/>
  <c r="S12" i="1"/>
  <c r="T12" i="1" s="1"/>
  <c r="U45" i="9"/>
  <c r="T12" i="6"/>
  <c r="U12" i="6" s="1"/>
  <c r="T12" i="5"/>
  <c r="U12" i="5" s="1"/>
  <c r="W11" i="1"/>
  <c r="X11" i="1" s="1"/>
  <c r="X11" i="6"/>
  <c r="Y11" i="6" s="1"/>
  <c r="X11" i="5"/>
  <c r="Y11" i="5" s="1"/>
  <c r="C11" i="1"/>
  <c r="D11" i="1" s="1"/>
  <c r="E44" i="9"/>
  <c r="D11" i="6"/>
  <c r="E11" i="6" s="1"/>
  <c r="D11" i="5"/>
  <c r="E11" i="5" s="1"/>
  <c r="G13" i="1"/>
  <c r="H13" i="1" s="1"/>
  <c r="H46" i="9"/>
  <c r="I46" i="9" s="1"/>
  <c r="H13" i="6"/>
  <c r="I13" i="6" s="1"/>
  <c r="H13" i="5"/>
  <c r="I13" i="5" s="1"/>
  <c r="O9" i="1"/>
  <c r="P9" i="1" s="1"/>
  <c r="P42" i="9"/>
  <c r="Q42" i="9" s="1"/>
  <c r="P9" i="6"/>
  <c r="Q9" i="6" s="1"/>
  <c r="P9" i="5"/>
  <c r="Q9" i="5" s="1"/>
  <c r="Q9" i="1"/>
  <c r="R9" i="1" s="1"/>
  <c r="R42" i="9"/>
  <c r="S42" i="9" s="1"/>
  <c r="R9" i="6"/>
  <c r="S9" i="6" s="1"/>
  <c r="R9" i="5"/>
  <c r="S9" i="5" s="1"/>
  <c r="Q12" i="1"/>
  <c r="R12" i="1" s="1"/>
  <c r="R45" i="9"/>
  <c r="S45" i="9" s="1"/>
  <c r="R12" i="6"/>
  <c r="S12" i="6" s="1"/>
  <c r="R12" i="5"/>
  <c r="S12" i="5" s="1"/>
  <c r="W16" i="1"/>
  <c r="X16" i="1" s="1"/>
  <c r="X16" i="6"/>
  <c r="Y16" i="6" s="1"/>
  <c r="X16" i="5"/>
  <c r="Y16" i="5" s="1"/>
  <c r="U11" i="1"/>
  <c r="V11" i="1" s="1"/>
  <c r="V11" i="6"/>
  <c r="W11" i="6" s="1"/>
  <c r="V11" i="5"/>
  <c r="W11" i="5" s="1"/>
  <c r="M10" i="1"/>
  <c r="N10" i="1" s="1"/>
  <c r="N43" i="9"/>
  <c r="O43" i="9" s="1"/>
  <c r="N10" i="6"/>
  <c r="O10" i="6" s="1"/>
  <c r="N10" i="5"/>
  <c r="O10" i="5" s="1"/>
  <c r="G11" i="1"/>
  <c r="H11" i="1" s="1"/>
  <c r="H44" i="9"/>
  <c r="I44" i="9" s="1"/>
  <c r="H11" i="6"/>
  <c r="I11" i="6" s="1"/>
  <c r="H11" i="5"/>
  <c r="I11" i="5" s="1"/>
  <c r="K9" i="1"/>
  <c r="L9" i="1" s="1"/>
  <c r="L42" i="9"/>
  <c r="M42" i="9" s="1"/>
  <c r="L9" i="6"/>
  <c r="M9" i="6" s="1"/>
  <c r="L9" i="5"/>
  <c r="M9" i="5" s="1"/>
  <c r="G14" i="1"/>
  <c r="H14" i="1" s="1"/>
  <c r="H47" i="9"/>
  <c r="I47" i="9" s="1"/>
  <c r="H14" i="6"/>
  <c r="I14" i="6" s="1"/>
  <c r="H14" i="5"/>
  <c r="I14" i="5" s="1"/>
  <c r="Y10" i="1"/>
  <c r="Z10" i="1" s="1"/>
  <c r="Z43" i="9"/>
  <c r="AA43" i="9" s="1"/>
  <c r="Z10" i="6"/>
  <c r="AA10" i="6" s="1"/>
  <c r="Z10" i="5"/>
  <c r="AA10" i="5" s="1"/>
  <c r="M15" i="1"/>
  <c r="N15" i="1" s="1"/>
  <c r="N48" i="9"/>
  <c r="O48" i="9" s="1"/>
  <c r="N15" i="6"/>
  <c r="O15" i="6" s="1"/>
  <c r="N15" i="5"/>
  <c r="O15" i="5" s="1"/>
  <c r="U47" i="9"/>
  <c r="T14" i="6"/>
  <c r="U14" i="6" s="1"/>
  <c r="T14" i="5"/>
  <c r="U14" i="5" s="1"/>
  <c r="C13" i="1"/>
  <c r="D13" i="1" s="1"/>
  <c r="E46" i="9"/>
  <c r="D13" i="6"/>
  <c r="E13" i="6" s="1"/>
  <c r="D13" i="5"/>
  <c r="E13" i="5" s="1"/>
  <c r="K10" i="1"/>
  <c r="L10" i="1" s="1"/>
  <c r="L43" i="9"/>
  <c r="M43" i="9" s="1"/>
  <c r="L10" i="6"/>
  <c r="M10" i="6" s="1"/>
  <c r="L10" i="5"/>
  <c r="M10" i="5" s="1"/>
  <c r="G10" i="1"/>
  <c r="H10" i="1" s="1"/>
  <c r="H43" i="9"/>
  <c r="I43" i="9" s="1"/>
  <c r="H10" i="6"/>
  <c r="I10" i="6" s="1"/>
  <c r="H10" i="5"/>
  <c r="I10" i="5" s="1"/>
  <c r="Y16" i="1"/>
  <c r="Z16" i="1" s="1"/>
  <c r="Z16" i="6"/>
  <c r="AA16" i="6" s="1"/>
  <c r="Z16" i="5"/>
  <c r="AA16" i="5" s="1"/>
  <c r="K13" i="1"/>
  <c r="L13" i="1" s="1"/>
  <c r="L46" i="9"/>
  <c r="M46" i="9" s="1"/>
  <c r="L13" i="6"/>
  <c r="M13" i="6" s="1"/>
  <c r="L13" i="5"/>
  <c r="M13" i="5" s="1"/>
  <c r="U16" i="1"/>
  <c r="V16" i="1" s="1"/>
  <c r="V16" i="6"/>
  <c r="W16" i="6" s="1"/>
  <c r="V16" i="5"/>
  <c r="W16" i="5" s="1"/>
  <c r="N45" i="9"/>
  <c r="O45" i="9" s="1"/>
  <c r="N12" i="6"/>
  <c r="O12" i="6" s="1"/>
  <c r="N12" i="5"/>
  <c r="O12" i="5" s="1"/>
  <c r="S11" i="1"/>
  <c r="T11" i="1" s="1"/>
  <c r="U44" i="9"/>
  <c r="T11" i="6"/>
  <c r="U11" i="6" s="1"/>
  <c r="T11" i="5"/>
  <c r="U11" i="5" s="1"/>
  <c r="X10" i="6"/>
  <c r="Y10" i="6" s="1"/>
  <c r="X10" i="5"/>
  <c r="Y10" i="5" s="1"/>
  <c r="E10" i="1"/>
  <c r="F10" i="1" s="1"/>
  <c r="F43" i="9"/>
  <c r="G43" i="9" s="1"/>
  <c r="F10" i="6"/>
  <c r="G10" i="6" s="1"/>
  <c r="F10" i="5"/>
  <c r="G10" i="5" s="1"/>
  <c r="H42" i="9"/>
  <c r="I42" i="9" s="1"/>
  <c r="H9" i="6"/>
  <c r="I9" i="6" s="1"/>
  <c r="H9" i="5"/>
  <c r="I9" i="5" s="1"/>
  <c r="M16" i="1"/>
  <c r="N16" i="1" s="1"/>
  <c r="N49" i="9"/>
  <c r="O49" i="9" s="1"/>
  <c r="N16" i="6"/>
  <c r="O16" i="6" s="1"/>
  <c r="N16" i="5"/>
  <c r="O16" i="5" s="1"/>
  <c r="Q10" i="1"/>
  <c r="R10" i="1" s="1"/>
  <c r="R43" i="9"/>
  <c r="S43" i="9" s="1"/>
  <c r="R10" i="6"/>
  <c r="S10" i="6" s="1"/>
  <c r="R10" i="5"/>
  <c r="S10" i="5" s="1"/>
  <c r="O15" i="1"/>
  <c r="P15" i="1" s="1"/>
  <c r="P48" i="9"/>
  <c r="Q48" i="9" s="1"/>
  <c r="P15" i="6"/>
  <c r="Q15" i="6" s="1"/>
  <c r="P15" i="5"/>
  <c r="Q15" i="5" s="1"/>
  <c r="Q14" i="1"/>
  <c r="R14" i="1" s="1"/>
  <c r="R47" i="9"/>
  <c r="S47" i="9" s="1"/>
  <c r="R14" i="6"/>
  <c r="S14" i="6" s="1"/>
  <c r="R14" i="5"/>
  <c r="S14" i="5" s="1"/>
  <c r="W15" i="1"/>
  <c r="X15" i="1" s="1"/>
  <c r="X15" i="6"/>
  <c r="Y15" i="6" s="1"/>
  <c r="X15" i="5"/>
  <c r="Y15" i="5" s="1"/>
  <c r="C15" i="1"/>
  <c r="D15" i="1" s="1"/>
  <c r="E48" i="9"/>
  <c r="D15" i="6"/>
  <c r="E15" i="6" s="1"/>
  <c r="D15" i="5"/>
  <c r="E15" i="5" s="1"/>
  <c r="O14" i="1"/>
  <c r="P14" i="1" s="1"/>
  <c r="P47" i="9"/>
  <c r="Q47" i="9" s="1"/>
  <c r="P14" i="6"/>
  <c r="Q14" i="6" s="1"/>
  <c r="P14" i="5"/>
  <c r="Q14" i="5" s="1"/>
  <c r="K12" i="1"/>
  <c r="L12" i="1" s="1"/>
  <c r="L45" i="9"/>
  <c r="M45" i="9" s="1"/>
  <c r="L12" i="6"/>
  <c r="M12" i="6" s="1"/>
  <c r="L12" i="5"/>
  <c r="M12" i="5" s="1"/>
  <c r="Q11" i="1"/>
  <c r="R11" i="1" s="1"/>
  <c r="R44" i="9"/>
  <c r="S44" i="9" s="1"/>
  <c r="R11" i="6"/>
  <c r="S11" i="6" s="1"/>
  <c r="R11" i="5"/>
  <c r="S11" i="5" s="1"/>
  <c r="C10" i="1"/>
  <c r="D10" i="1" s="1"/>
  <c r="E43" i="9"/>
  <c r="D10" i="6"/>
  <c r="E10" i="6" s="1"/>
  <c r="D10" i="5"/>
  <c r="E10" i="5" s="1"/>
  <c r="W9" i="1"/>
  <c r="X9" i="1" s="1"/>
  <c r="X9" i="6"/>
  <c r="Y9" i="6" s="1"/>
  <c r="X9" i="5"/>
  <c r="Y9" i="5" s="1"/>
  <c r="E9" i="1"/>
  <c r="F9" i="1" s="1"/>
  <c r="F42" i="9"/>
  <c r="G42" i="9" s="1"/>
  <c r="F9" i="6"/>
  <c r="G9" i="6" s="1"/>
  <c r="F9" i="5"/>
  <c r="G9" i="5" s="1"/>
  <c r="C14" i="1"/>
  <c r="D14" i="1" s="1"/>
  <c r="E47" i="9"/>
  <c r="D14" i="6"/>
  <c r="E14" i="6" s="1"/>
  <c r="D14" i="5"/>
  <c r="E14" i="5" s="1"/>
  <c r="P43" i="9"/>
  <c r="Q43" i="9" s="1"/>
  <c r="P10" i="6"/>
  <c r="Q10" i="6" s="1"/>
  <c r="P10" i="5"/>
  <c r="Q10" i="5" s="1"/>
  <c r="C16" i="1"/>
  <c r="D16" i="1" s="1"/>
  <c r="E49" i="9"/>
  <c r="D16" i="6"/>
  <c r="E16" i="6" s="1"/>
  <c r="D16" i="5"/>
  <c r="E16" i="5" s="1"/>
  <c r="O12" i="1"/>
  <c r="P12" i="1" s="1"/>
  <c r="P45" i="9"/>
  <c r="Q45" i="9" s="1"/>
  <c r="P12" i="6"/>
  <c r="Q12" i="6" s="1"/>
  <c r="P12" i="5"/>
  <c r="Q12" i="5" s="1"/>
  <c r="Y12" i="1"/>
  <c r="Z12" i="1" s="1"/>
  <c r="Z45" i="9"/>
  <c r="AA45" i="9" s="1"/>
  <c r="Z12" i="6"/>
  <c r="AA12" i="6" s="1"/>
  <c r="Z12" i="5"/>
  <c r="AA12" i="5" s="1"/>
  <c r="S16" i="1"/>
  <c r="T16" i="1" s="1"/>
  <c r="U49" i="9"/>
  <c r="T16" i="6"/>
  <c r="U16" i="6" s="1"/>
  <c r="T16" i="5"/>
  <c r="U16" i="5" s="1"/>
  <c r="Y14" i="1"/>
  <c r="Z14" i="1" s="1"/>
  <c r="Z47" i="9"/>
  <c r="AA47" i="9" s="1"/>
  <c r="Z14" i="6"/>
  <c r="AA14" i="6" s="1"/>
  <c r="Z14" i="5"/>
  <c r="AA14" i="5" s="1"/>
  <c r="M14" i="1"/>
  <c r="N14" i="1" s="1"/>
  <c r="N47" i="9"/>
  <c r="O47" i="9" s="1"/>
  <c r="N14" i="6"/>
  <c r="O14" i="6" s="1"/>
  <c r="N14" i="5"/>
  <c r="O14" i="5" s="1"/>
  <c r="S13" i="1"/>
  <c r="T13" i="1" s="1"/>
  <c r="U46" i="9"/>
  <c r="T13" i="6"/>
  <c r="U13" i="6" s="1"/>
  <c r="T13" i="5"/>
  <c r="U13" i="5" s="1"/>
  <c r="W12" i="1"/>
  <c r="X12" i="1" s="1"/>
  <c r="X12" i="6"/>
  <c r="Y12" i="6" s="1"/>
  <c r="X12" i="5"/>
  <c r="Y12" i="5" s="1"/>
  <c r="E12" i="1"/>
  <c r="F12" i="1" s="1"/>
  <c r="F45" i="9"/>
  <c r="G45" i="9" s="1"/>
  <c r="F12" i="6"/>
  <c r="G12" i="6" s="1"/>
  <c r="F12" i="5"/>
  <c r="G12" i="5" s="1"/>
  <c r="O11" i="1"/>
  <c r="P11" i="1" s="1"/>
  <c r="P44" i="9"/>
  <c r="Q44" i="9" s="1"/>
  <c r="P11" i="6"/>
  <c r="Q11" i="6" s="1"/>
  <c r="P11" i="5"/>
  <c r="Q11" i="5" s="1"/>
  <c r="U10" i="1"/>
  <c r="V10" i="1" s="1"/>
  <c r="V10" i="6"/>
  <c r="W10" i="6" s="1"/>
  <c r="V10" i="5"/>
  <c r="W10" i="5" s="1"/>
  <c r="U9" i="1"/>
  <c r="V9" i="1" s="1"/>
  <c r="V9" i="6"/>
  <c r="W9" i="6" s="1"/>
  <c r="V9" i="5"/>
  <c r="W9" i="5" s="1"/>
  <c r="S15" i="1"/>
  <c r="T15" i="1" s="1"/>
  <c r="U48" i="9"/>
  <c r="T15" i="6"/>
  <c r="U15" i="6" s="1"/>
  <c r="T15" i="5"/>
  <c r="U15" i="5" s="1"/>
  <c r="E16" i="1"/>
  <c r="F16" i="1" s="1"/>
  <c r="F49" i="9"/>
  <c r="G49" i="9" s="1"/>
  <c r="F16" i="6"/>
  <c r="G16" i="6" s="1"/>
  <c r="F16" i="5"/>
  <c r="G16" i="5" s="1"/>
  <c r="M9" i="1"/>
  <c r="N9" i="1" s="1"/>
  <c r="N42" i="9"/>
  <c r="O42" i="9" s="1"/>
  <c r="N9" i="6"/>
  <c r="O9" i="6" s="1"/>
  <c r="N9" i="5"/>
  <c r="O9" i="5" s="1"/>
  <c r="W13" i="1"/>
  <c r="X13" i="1" s="1"/>
  <c r="X13" i="6"/>
  <c r="Y13" i="6" s="1"/>
  <c r="X13" i="5"/>
  <c r="Y13" i="5" s="1"/>
  <c r="Y15" i="1"/>
  <c r="Z15" i="1" s="1"/>
  <c r="Z48" i="9"/>
  <c r="AA48" i="9" s="1"/>
  <c r="Z15" i="6"/>
  <c r="AA15" i="6" s="1"/>
  <c r="Z15" i="5"/>
  <c r="AA15" i="5" s="1"/>
  <c r="U13" i="1"/>
  <c r="V13" i="1" s="1"/>
  <c r="V13" i="6"/>
  <c r="W13" i="6" s="1"/>
  <c r="V13" i="5"/>
  <c r="W13" i="5" s="1"/>
  <c r="U15" i="1"/>
  <c r="V15" i="1" s="1"/>
  <c r="V15" i="6"/>
  <c r="W15" i="6" s="1"/>
  <c r="V15" i="5"/>
  <c r="W15" i="5" s="1"/>
  <c r="Q13" i="1"/>
  <c r="R13" i="1" s="1"/>
  <c r="R46" i="9"/>
  <c r="S46" i="9" s="1"/>
  <c r="R13" i="6"/>
  <c r="S13" i="6" s="1"/>
  <c r="R13" i="5"/>
  <c r="S13" i="5" s="1"/>
  <c r="M11" i="1"/>
  <c r="N11" i="1" s="1"/>
  <c r="N44" i="9"/>
  <c r="O44" i="9" s="1"/>
  <c r="N11" i="6"/>
  <c r="O11" i="6" s="1"/>
  <c r="N11" i="5"/>
  <c r="O11" i="5" s="1"/>
  <c r="G16" i="1"/>
  <c r="H16" i="1" s="1"/>
  <c r="H49" i="9"/>
  <c r="I49" i="9" s="1"/>
  <c r="H16" i="6"/>
  <c r="I16" i="6" s="1"/>
  <c r="H16" i="5"/>
  <c r="I16" i="5" s="1"/>
  <c r="M17" i="1"/>
  <c r="N17" i="1" s="1"/>
  <c r="N17" i="6"/>
  <c r="O17" i="6" s="1"/>
  <c r="N17" i="5"/>
  <c r="O17" i="5" s="1"/>
  <c r="E11" i="1"/>
  <c r="F11" i="1" s="1"/>
  <c r="F44" i="9"/>
  <c r="G44" i="9" s="1"/>
  <c r="F11" i="6"/>
  <c r="G11" i="6" s="1"/>
  <c r="F11" i="5"/>
  <c r="G11" i="5" s="1"/>
  <c r="G12" i="1"/>
  <c r="H12" i="1" s="1"/>
  <c r="H45" i="9"/>
  <c r="I45" i="9" s="1"/>
  <c r="H12" i="6"/>
  <c r="I12" i="6" s="1"/>
  <c r="H12" i="5"/>
  <c r="I12" i="5" s="1"/>
  <c r="E13" i="1"/>
  <c r="F13" i="1" s="1"/>
  <c r="F46" i="9"/>
  <c r="G46" i="9" s="1"/>
  <c r="F13" i="6"/>
  <c r="G13" i="6" s="1"/>
  <c r="F13" i="5"/>
  <c r="G13" i="5" s="1"/>
  <c r="K15" i="1"/>
  <c r="L15" i="1" s="1"/>
  <c r="L48" i="9"/>
  <c r="M48" i="9" s="1"/>
  <c r="L15" i="6"/>
  <c r="M15" i="6" s="1"/>
  <c r="L15" i="5"/>
  <c r="M15" i="5" s="1"/>
  <c r="E15" i="1"/>
  <c r="F15" i="1" s="1"/>
  <c r="F48" i="9"/>
  <c r="G48" i="9" s="1"/>
  <c r="F15" i="6"/>
  <c r="G15" i="6" s="1"/>
  <c r="F15" i="5"/>
  <c r="G15" i="5" s="1"/>
  <c r="Y9" i="1"/>
  <c r="Z9" i="1" s="1"/>
  <c r="Z42" i="9"/>
  <c r="AA42" i="9" s="1"/>
  <c r="Z9" i="6"/>
  <c r="AA9" i="6" s="1"/>
  <c r="Z9" i="5"/>
  <c r="AA9" i="5" s="1"/>
  <c r="Q16" i="1"/>
  <c r="R16" i="1" s="1"/>
  <c r="R49" i="9"/>
  <c r="S49" i="9" s="1"/>
  <c r="R16" i="6"/>
  <c r="S16" i="6" s="1"/>
  <c r="R16" i="5"/>
  <c r="S16" i="5" s="1"/>
  <c r="K14" i="1"/>
  <c r="L14" i="1" s="1"/>
  <c r="L47" i="9"/>
  <c r="M47" i="9" s="1"/>
  <c r="L14" i="6"/>
  <c r="M14" i="6" s="1"/>
  <c r="L14" i="5"/>
  <c r="M14" i="5" s="1"/>
  <c r="C12" i="1"/>
  <c r="D12" i="1" s="1"/>
  <c r="E45" i="9"/>
  <c r="D12" i="6"/>
  <c r="E12" i="6" s="1"/>
  <c r="D12" i="5"/>
  <c r="E12" i="5" s="1"/>
  <c r="O16" i="1"/>
  <c r="P16" i="1" s="1"/>
  <c r="P49" i="9"/>
  <c r="Q49" i="9" s="1"/>
  <c r="P16" i="6"/>
  <c r="Q16" i="6" s="1"/>
  <c r="P16" i="5"/>
  <c r="Q16" i="5" s="1"/>
  <c r="W14" i="1"/>
  <c r="X14" i="1" s="1"/>
  <c r="X14" i="6"/>
  <c r="Y14" i="6" s="1"/>
  <c r="X14" i="5"/>
  <c r="Y14" i="5" s="1"/>
  <c r="E14" i="1"/>
  <c r="F14" i="1" s="1"/>
  <c r="F47" i="9"/>
  <c r="G47" i="9" s="1"/>
  <c r="F14" i="6"/>
  <c r="G14" i="6" s="1"/>
  <c r="F14" i="5"/>
  <c r="G14" i="5" s="1"/>
  <c r="O13" i="1"/>
  <c r="P13" i="1" s="1"/>
  <c r="P46" i="9"/>
  <c r="Q46" i="9" s="1"/>
  <c r="P13" i="6"/>
  <c r="Q13" i="6" s="1"/>
  <c r="P13" i="5"/>
  <c r="Q13" i="5" s="1"/>
  <c r="U12" i="1"/>
  <c r="V12" i="1" s="1"/>
  <c r="V12" i="6"/>
  <c r="W12" i="6" s="1"/>
  <c r="V12" i="5"/>
  <c r="W12" i="5" s="1"/>
  <c r="Y11" i="1"/>
  <c r="Z11" i="1" s="1"/>
  <c r="Z44" i="9"/>
  <c r="AA44" i="9" s="1"/>
  <c r="Z11" i="6"/>
  <c r="AA11" i="6" s="1"/>
  <c r="Z11" i="5"/>
  <c r="AA11" i="5" s="1"/>
  <c r="K11" i="1"/>
  <c r="L11" i="1" s="1"/>
  <c r="L44" i="9"/>
  <c r="M44" i="9" s="1"/>
  <c r="L11" i="6"/>
  <c r="M11" i="6" s="1"/>
  <c r="L11" i="5"/>
  <c r="M11" i="5" s="1"/>
  <c r="S10" i="1"/>
  <c r="T10" i="1" s="1"/>
  <c r="U43" i="9"/>
  <c r="T10" i="6"/>
  <c r="U10" i="6" s="1"/>
  <c r="T10" i="5"/>
  <c r="U10" i="5" s="1"/>
  <c r="G15" i="1"/>
  <c r="H15" i="1" s="1"/>
  <c r="H48" i="9"/>
  <c r="I48" i="9" s="1"/>
  <c r="H15" i="6"/>
  <c r="I15" i="6" s="1"/>
  <c r="H15" i="5"/>
  <c r="I15" i="5" s="1"/>
  <c r="S9" i="1"/>
  <c r="T9" i="1" s="1"/>
  <c r="U42" i="9"/>
  <c r="T9" i="6"/>
  <c r="U9" i="6" s="1"/>
  <c r="T9" i="5"/>
  <c r="U9" i="5" s="1"/>
  <c r="D11" i="4"/>
  <c r="R11" i="4"/>
  <c r="H11" i="4"/>
  <c r="AA11" i="4"/>
  <c r="P11" i="4"/>
  <c r="T11" i="4"/>
  <c r="L11" i="4"/>
  <c r="F11" i="4"/>
  <c r="I18" i="1"/>
  <c r="J18" i="1" s="1"/>
  <c r="D12" i="4"/>
  <c r="P12" i="4"/>
  <c r="AA12" i="4"/>
  <c r="N12" i="4"/>
  <c r="H12" i="4"/>
  <c r="F12" i="4"/>
  <c r="L12" i="4"/>
  <c r="T12" i="4"/>
  <c r="R12" i="4"/>
  <c r="I17" i="1"/>
  <c r="J17" i="1" s="1"/>
  <c r="G17" i="1" l="1"/>
  <c r="H17" i="1" s="1"/>
  <c r="H17" i="6"/>
  <c r="I17" i="6" s="1"/>
  <c r="H17" i="5"/>
  <c r="I17" i="5" s="1"/>
  <c r="K18" i="1"/>
  <c r="L18" i="1" s="1"/>
  <c r="L18" i="6"/>
  <c r="M18" i="6" s="1"/>
  <c r="L18" i="5"/>
  <c r="M18" i="5" s="1"/>
  <c r="W18" i="1"/>
  <c r="X18" i="1" s="1"/>
  <c r="X18" i="6"/>
  <c r="Y18" i="6" s="1"/>
  <c r="X18" i="5"/>
  <c r="Y18" i="5" s="1"/>
  <c r="O18" i="1"/>
  <c r="P18" i="1" s="1"/>
  <c r="P18" i="6"/>
  <c r="Q18" i="6" s="1"/>
  <c r="P18" i="5"/>
  <c r="Q18" i="5" s="1"/>
  <c r="G18" i="1"/>
  <c r="H18" i="1" s="1"/>
  <c r="H18" i="6"/>
  <c r="I18" i="6" s="1"/>
  <c r="H18" i="5"/>
  <c r="I18" i="5" s="1"/>
  <c r="E17" i="1"/>
  <c r="F17" i="1" s="1"/>
  <c r="F17" i="6"/>
  <c r="G17" i="6" s="1"/>
  <c r="F17" i="5"/>
  <c r="G17" i="5" s="1"/>
  <c r="Q17" i="1"/>
  <c r="R17" i="1" s="1"/>
  <c r="R17" i="6"/>
  <c r="S17" i="6" s="1"/>
  <c r="R17" i="5"/>
  <c r="S17" i="5" s="1"/>
  <c r="K17" i="1"/>
  <c r="L17" i="1" s="1"/>
  <c r="L17" i="6"/>
  <c r="M17" i="6" s="1"/>
  <c r="L17" i="5"/>
  <c r="M17" i="5" s="1"/>
  <c r="C17" i="1"/>
  <c r="D17" i="1" s="1"/>
  <c r="D17" i="6"/>
  <c r="E17" i="6" s="1"/>
  <c r="D17" i="5"/>
  <c r="E17" i="5" s="1"/>
  <c r="E18" i="1"/>
  <c r="F18" i="1" s="1"/>
  <c r="F18" i="6"/>
  <c r="G18" i="6" s="1"/>
  <c r="F18" i="5"/>
  <c r="G18" i="5" s="1"/>
  <c r="M18" i="1"/>
  <c r="N18" i="1" s="1"/>
  <c r="N18" i="6"/>
  <c r="O18" i="6" s="1"/>
  <c r="N18" i="5"/>
  <c r="O18" i="5" s="1"/>
  <c r="W17" i="1"/>
  <c r="X17" i="1" s="1"/>
  <c r="X17" i="6"/>
  <c r="Y17" i="6" s="1"/>
  <c r="X17" i="5"/>
  <c r="Y17" i="5" s="1"/>
  <c r="Y17" i="1"/>
  <c r="Z17" i="1" s="1"/>
  <c r="Z17" i="6"/>
  <c r="AA17" i="6" s="1"/>
  <c r="Z17" i="5"/>
  <c r="AA17" i="5" s="1"/>
  <c r="S18" i="1"/>
  <c r="T18" i="1" s="1"/>
  <c r="T18" i="6"/>
  <c r="U18" i="6" s="1"/>
  <c r="T18" i="5"/>
  <c r="U18" i="5" s="1"/>
  <c r="C18" i="1"/>
  <c r="D18" i="1" s="1"/>
  <c r="D18" i="6"/>
  <c r="E18" i="6" s="1"/>
  <c r="D18" i="5"/>
  <c r="E18" i="5" s="1"/>
  <c r="O17" i="1"/>
  <c r="P17" i="1" s="1"/>
  <c r="P17" i="6"/>
  <c r="Q17" i="6" s="1"/>
  <c r="P17" i="5"/>
  <c r="Q17" i="5" s="1"/>
  <c r="U18" i="1"/>
  <c r="V18" i="1" s="1"/>
  <c r="V18" i="6"/>
  <c r="W18" i="6" s="1"/>
  <c r="V18" i="5"/>
  <c r="W18" i="5" s="1"/>
  <c r="S17" i="1"/>
  <c r="T17" i="1" s="1"/>
  <c r="T17" i="6"/>
  <c r="U17" i="6" s="1"/>
  <c r="T17" i="5"/>
  <c r="U17" i="5" s="1"/>
  <c r="Q18" i="1"/>
  <c r="R18" i="1" s="1"/>
  <c r="R18" i="6"/>
  <c r="S18" i="6" s="1"/>
  <c r="R18" i="5"/>
  <c r="S18" i="5" s="1"/>
  <c r="Y18" i="1"/>
  <c r="Z18" i="1" s="1"/>
  <c r="Z18" i="6"/>
  <c r="AA18" i="6" s="1"/>
  <c r="Z18" i="5"/>
  <c r="AA18" i="5" s="1"/>
  <c r="U17" i="1"/>
  <c r="V17" i="1" s="1"/>
  <c r="V17" i="6"/>
  <c r="W17" i="6" s="1"/>
  <c r="V17" i="5"/>
  <c r="W17" i="5" s="1"/>
</calcChain>
</file>

<file path=xl/comments1.xml><?xml version="1.0" encoding="utf-8"?>
<comments xmlns="http://schemas.openxmlformats.org/spreadsheetml/2006/main">
  <authors>
    <author>Mark Sandvik</author>
  </authors>
  <commentList>
    <comment ref="A21" authorId="0" shapeId="0">
      <text>
        <r>
          <rPr>
            <b/>
            <sz val="9"/>
            <color indexed="81"/>
            <rFont val="Tahoma"/>
            <family val="2"/>
          </rPr>
          <t>Mark Sandvik:</t>
        </r>
        <r>
          <rPr>
            <sz val="9"/>
            <color indexed="81"/>
            <rFont val="Tahoma"/>
            <family val="2"/>
          </rPr>
          <t xml:space="preserve">
FP Nominal Fee?</t>
        </r>
      </text>
    </comment>
    <comment ref="AA21" authorId="0" shapeId="0">
      <text>
        <r>
          <rPr>
            <b/>
            <sz val="9"/>
            <color indexed="81"/>
            <rFont val="Tahoma"/>
            <family val="2"/>
          </rPr>
          <t>Mark Sandvik:100% of cost for self pay</t>
        </r>
      </text>
    </comment>
    <comment ref="U26" authorId="0" shapeId="0">
      <text>
        <r>
          <rPr>
            <b/>
            <sz val="9"/>
            <color indexed="81"/>
            <rFont val="Tahoma"/>
            <family val="2"/>
          </rPr>
          <t>Mark Sandvik:</t>
        </r>
        <r>
          <rPr>
            <sz val="9"/>
            <color indexed="81"/>
            <rFont val="Tahoma"/>
            <family val="2"/>
          </rPr>
          <t xml:space="preserve">
1 fee for 1 class</t>
        </r>
      </text>
    </comment>
  </commentList>
</comments>
</file>

<file path=xl/sharedStrings.xml><?xml version="1.0" encoding="utf-8"?>
<sst xmlns="http://schemas.openxmlformats.org/spreadsheetml/2006/main" count="430" uniqueCount="86">
  <si>
    <t>Z</t>
  </si>
  <si>
    <t>N</t>
  </si>
  <si>
    <t>A</t>
  </si>
  <si>
    <t>B</t>
  </si>
  <si>
    <t>C</t>
  </si>
  <si>
    <t>D</t>
  </si>
  <si>
    <t>E</t>
  </si>
  <si>
    <t>F</t>
  </si>
  <si>
    <t>G</t>
  </si>
  <si>
    <t>H</t>
  </si>
  <si>
    <t>I</t>
  </si>
  <si>
    <t>J</t>
  </si>
  <si>
    <t># in Family</t>
  </si>
  <si>
    <t>From</t>
  </si>
  <si>
    <t>To</t>
  </si>
  <si>
    <t>% of FPL</t>
  </si>
  <si>
    <t>Prenatal Package</t>
  </si>
  <si>
    <t xml:space="preserve">          Homeless</t>
  </si>
  <si>
    <t xml:space="preserve">  </t>
  </si>
  <si>
    <r>
      <t xml:space="preserve">CODE </t>
    </r>
    <r>
      <rPr>
        <b/>
        <u/>
        <sz val="8"/>
        <rFont val="Arial"/>
        <family val="2"/>
      </rPr>
      <t>INS</t>
    </r>
    <r>
      <rPr>
        <b/>
        <sz val="8"/>
        <rFont val="Arial"/>
        <family val="2"/>
      </rPr>
      <t xml:space="preserve">  -- All Medicaid, Medicare, Commercial Insurance.</t>
    </r>
  </si>
  <si>
    <r>
      <t>Medicaid</t>
    </r>
    <r>
      <rPr>
        <i/>
        <sz val="8"/>
        <rFont val="Arial"/>
        <family val="2"/>
      </rPr>
      <t xml:space="preserve">  --  $2 Co-pay for Adults</t>
    </r>
  </si>
  <si>
    <r>
      <t>Medicare</t>
    </r>
    <r>
      <rPr>
        <i/>
        <sz val="8"/>
        <rFont val="Arial"/>
        <family val="2"/>
      </rPr>
      <t xml:space="preserve"> --  See Individual Card</t>
    </r>
  </si>
  <si>
    <r>
      <t>CHP+</t>
    </r>
    <r>
      <rPr>
        <i/>
        <sz val="8"/>
        <rFont val="Arial"/>
        <family val="2"/>
      </rPr>
      <t xml:space="preserve"> --  See Individual Card</t>
    </r>
  </si>
  <si>
    <t>&gt;250%</t>
  </si>
  <si>
    <t>and over</t>
  </si>
  <si>
    <t>FULL FEE</t>
  </si>
  <si>
    <t>*FP  POS Payment</t>
  </si>
  <si>
    <t>** FP Supply includes Birth Control supplies, Ex. Pills</t>
  </si>
  <si>
    <t>* FP POS Payment includes office visit, procedures and labs</t>
  </si>
  <si>
    <t>FPL</t>
  </si>
  <si>
    <t>to</t>
  </si>
  <si>
    <t>Based Upon</t>
  </si>
  <si>
    <t>Comm Insuranct -- See Individual Card</t>
  </si>
  <si>
    <t xml:space="preserve">Immz/Admin Discount </t>
  </si>
  <si>
    <t>CHC Copay</t>
  </si>
  <si>
    <t xml:space="preserve">CHC Lab </t>
  </si>
  <si>
    <t>Immz POS Payment</t>
  </si>
  <si>
    <t>Mirena</t>
  </si>
  <si>
    <t>Paraguard</t>
  </si>
  <si>
    <t>Nexplanon</t>
  </si>
  <si>
    <t>**FP Supply, Pills, etc (x's No of Units)</t>
  </si>
  <si>
    <t xml:space="preserve"> 2015 Schedule of Discounts</t>
  </si>
  <si>
    <t>2015 HHS Federal Poverty Guidelines</t>
  </si>
  <si>
    <t>NEW CHC SFS</t>
  </si>
  <si>
    <t>CICP</t>
  </si>
  <si>
    <t xml:space="preserve"> 2015 CICP Schedule of Discounts</t>
  </si>
  <si>
    <t xml:space="preserve"> 2015 Community Health Center Schedule of Discounts</t>
  </si>
  <si>
    <t>A-CICP</t>
  </si>
  <si>
    <t>B-CICP</t>
  </si>
  <si>
    <t>N-CICP</t>
  </si>
  <si>
    <t>C-CICP</t>
  </si>
  <si>
    <t>.</t>
  </si>
  <si>
    <t>Effective April 1, 2015 thru March 31, 2016</t>
  </si>
  <si>
    <t>Effective May 1, 2015 thru March 31, 2016</t>
  </si>
  <si>
    <t>POS Payment</t>
  </si>
  <si>
    <t>Admin Fee</t>
  </si>
  <si>
    <t>Medicare - patient is responsible for 20% of total charges, to be billed to patient</t>
  </si>
  <si>
    <t xml:space="preserve">* This Medicaid scale does not apply to disabled enrollees or those with an age of 65 or older. For clarity on medicaid eligiblility, an appointment with an eligibilty team member is required. </t>
  </si>
  <si>
    <t>Medicaid*</t>
  </si>
  <si>
    <t>Nominal Fee - Ages 0-18**</t>
  </si>
  <si>
    <t>Nominal Fee - Ages 19-64</t>
  </si>
  <si>
    <t>Charity Care</t>
  </si>
  <si>
    <t>Home Health Services</t>
  </si>
  <si>
    <t>Hospice Services</t>
  </si>
  <si>
    <t>Family of 1</t>
  </si>
  <si>
    <t>Additional $ per person</t>
  </si>
  <si>
    <t>Liletta</t>
  </si>
  <si>
    <t xml:space="preserve">FAMILY PLANNING NOMINAL FEE </t>
  </si>
  <si>
    <t xml:space="preserve">IMMUNIZATIONS NOMINAL FEE </t>
  </si>
  <si>
    <t>HOME CARE NOMINAL FEE SCALE</t>
  </si>
  <si>
    <t>BEHAVIORAL HEALTH</t>
  </si>
  <si>
    <t>MEDICAL per Visit</t>
  </si>
  <si>
    <t>Medical Lab Services</t>
  </si>
  <si>
    <t>** This age group is eligible up to 142% FPL.</t>
  </si>
  <si>
    <t>This group may be eligible for insurance premium tax credits when purchasing through Connect for Health Colorado.   Children and pregnant women may be eligible for coverage through CHP+.</t>
  </si>
  <si>
    <t>Fed Register</t>
  </si>
  <si>
    <t>Behavioral Health Visit including in office psychiatry visit</t>
  </si>
  <si>
    <t xml:space="preserve"> Office Visit Nominal Fee including *MNT,**DSME and ***RN visits  </t>
  </si>
  <si>
    <t>Schedules of Nominal Fees</t>
  </si>
  <si>
    <r>
      <t xml:space="preserve">Telepsych Visit </t>
    </r>
    <r>
      <rPr>
        <sz val="9"/>
        <rFont val="Arial"/>
        <family val="2"/>
      </rPr>
      <t xml:space="preserve">for use only during PHE </t>
    </r>
  </si>
  <si>
    <t>Full Fee</t>
  </si>
  <si>
    <t xml:space="preserve">Procedure Nominal Fee per procedure </t>
  </si>
  <si>
    <t>2023  INCOME GUIDELINES</t>
  </si>
  <si>
    <r>
      <t xml:space="preserve">CHC NOMINAL FEE - FOR USE WITH </t>
    </r>
    <r>
      <rPr>
        <b/>
        <i/>
        <sz val="9"/>
        <rFont val="Arial"/>
        <family val="2"/>
      </rPr>
      <t>CAP</t>
    </r>
    <r>
      <rPr>
        <b/>
        <sz val="9"/>
        <rFont val="Arial"/>
        <family val="2"/>
      </rPr>
      <t xml:space="preserve"> CARDS</t>
    </r>
  </si>
  <si>
    <t>Massage Nominal Fee</t>
  </si>
  <si>
    <t>Effective 3/1/2023, Approved 2/28/2023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</si>
</sst>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8" formatCode="&quot;$&quot;#,##0.00_);[Red]\(&quot;$&quot;#,##0.00\)"/>
    <numFmt numFmtId="164" formatCode="&quot;$&quot;#,##0"/>
  </numFmts>
  <fonts count="22" x14ac:knownFonts="1">
    <font>
      <sz val="10"/>
      <name val="Arial"/>
    </font>
    <font>
      <sz val="10"/>
      <name val="Arial"/>
      <family val="2"/>
    </font>
    <font>
      <b/>
      <sz val="8"/>
      <name val="Arial"/>
      <family val="2"/>
    </font>
    <font>
      <sz val="8"/>
      <name val="Arial"/>
      <family val="2"/>
    </font>
    <font>
      <b/>
      <u/>
      <sz val="8"/>
      <name val="Arial"/>
      <family val="2"/>
    </font>
    <font>
      <i/>
      <sz val="8"/>
      <name val="Arial"/>
      <family val="2"/>
    </font>
    <font>
      <b/>
      <i/>
      <sz val="8"/>
      <name val="Arial"/>
      <family val="2"/>
    </font>
    <font>
      <b/>
      <i/>
      <sz val="9"/>
      <name val="Arial"/>
      <family val="2"/>
    </font>
    <font>
      <b/>
      <sz val="10"/>
      <name val="Arial"/>
      <family val="2"/>
    </font>
    <font>
      <sz val="10"/>
      <name val="Arial"/>
      <family val="2"/>
    </font>
    <font>
      <sz val="8"/>
      <name val="Arial Narrow"/>
      <family val="2"/>
    </font>
    <font>
      <b/>
      <sz val="22"/>
      <name val="Arial"/>
      <family val="2"/>
    </font>
    <font>
      <b/>
      <sz val="18"/>
      <name val="Arial"/>
      <family val="2"/>
    </font>
    <font>
      <sz val="22"/>
      <name val="Arial"/>
      <family val="2"/>
    </font>
    <font>
      <sz val="18"/>
      <name val="Arial"/>
      <family val="2"/>
    </font>
    <font>
      <sz val="10"/>
      <color rgb="FFFF0000"/>
      <name val="Arial"/>
      <family val="2"/>
    </font>
    <font>
      <sz val="9"/>
      <color indexed="81"/>
      <name val="Tahoma"/>
      <family val="2"/>
    </font>
    <font>
      <b/>
      <sz val="9"/>
      <color indexed="81"/>
      <name val="Tahoma"/>
      <family val="2"/>
    </font>
    <font>
      <b/>
      <sz val="9"/>
      <name val="Arial"/>
      <family val="2"/>
    </font>
    <font>
      <i/>
      <sz val="9"/>
      <name val="Arial"/>
      <family val="2"/>
    </font>
    <font>
      <sz val="9"/>
      <name val="Arial"/>
      <family val="2"/>
    </font>
    <font>
      <sz val="9"/>
      <name val="Arial Narrow"/>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rgb="FFFFFF00"/>
        <bgColor indexed="64"/>
      </patternFill>
    </fill>
  </fills>
  <borders count="50">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s>
  <cellStyleXfs count="2">
    <xf numFmtId="0" fontId="0" fillId="0" borderId="0"/>
    <xf numFmtId="9" fontId="1" fillId="0" borderId="0" applyFont="0" applyFill="0" applyBorder="0" applyAlignment="0" applyProtection="0"/>
  </cellStyleXfs>
  <cellXfs count="340">
    <xf numFmtId="0" fontId="0" fillId="0" borderId="0" xfId="0"/>
    <xf numFmtId="0" fontId="3" fillId="0" borderId="0" xfId="0" applyFont="1" applyAlignment="1">
      <alignment horizontal="left"/>
    </xf>
    <xf numFmtId="0" fontId="2" fillId="0" borderId="0" xfId="0" applyFont="1" applyAlignment="1">
      <alignment horizontal="center" wrapText="1"/>
    </xf>
    <xf numFmtId="0" fontId="2" fillId="0" borderId="0" xfId="0" applyFont="1" applyAlignment="1">
      <alignment horizontal="left"/>
    </xf>
    <xf numFmtId="164" fontId="3" fillId="0" borderId="0" xfId="0" applyNumberFormat="1" applyFont="1" applyAlignment="1">
      <alignment horizontal="left"/>
    </xf>
    <xf numFmtId="9" fontId="3" fillId="0" borderId="0" xfId="0" applyNumberFormat="1" applyFont="1" applyAlignment="1">
      <alignment horizontal="left"/>
    </xf>
    <xf numFmtId="0" fontId="2" fillId="0" borderId="0" xfId="0" applyFont="1" applyAlignment="1">
      <alignment horizontal="left" wrapText="1"/>
    </xf>
    <xf numFmtId="0" fontId="7" fillId="0" borderId="0" xfId="0" applyFont="1" applyAlignment="1">
      <alignment horizontal="left"/>
    </xf>
    <xf numFmtId="0" fontId="3" fillId="2" borderId="0" xfId="0" applyFont="1" applyFill="1" applyAlignment="1">
      <alignment horizontal="left"/>
    </xf>
    <xf numFmtId="9" fontId="3" fillId="2" borderId="0" xfId="0" applyNumberFormat="1" applyFont="1" applyFill="1" applyAlignment="1">
      <alignment horizontal="center" vertical="center"/>
    </xf>
    <xf numFmtId="0" fontId="2" fillId="2" borderId="0" xfId="0" applyFont="1" applyFill="1" applyAlignment="1">
      <alignment horizontal="left"/>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 xfId="0" applyFont="1" applyBorder="1" applyAlignment="1">
      <alignment horizontal="left"/>
    </xf>
    <xf numFmtId="0" fontId="2" fillId="0" borderId="3" xfId="0" applyFont="1" applyBorder="1" applyAlignment="1">
      <alignment horizontal="left"/>
    </xf>
    <xf numFmtId="164" fontId="2" fillId="0" borderId="2" xfId="0" applyNumberFormat="1" applyFont="1" applyBorder="1" applyAlignment="1">
      <alignment horizontal="left"/>
    </xf>
    <xf numFmtId="0" fontId="8" fillId="0" borderId="1" xfId="0" applyFont="1" applyBorder="1" applyAlignment="1">
      <alignment horizontal="left" wrapText="1"/>
    </xf>
    <xf numFmtId="0" fontId="9" fillId="0" borderId="0" xfId="0" applyFont="1"/>
    <xf numFmtId="0" fontId="9" fillId="0" borderId="0" xfId="0" applyFont="1" applyAlignment="1">
      <alignment horizontal="left"/>
    </xf>
    <xf numFmtId="0" fontId="8" fillId="0" borderId="4" xfId="0" applyFont="1" applyBorder="1" applyAlignment="1">
      <alignment horizontal="left" wrapText="1"/>
    </xf>
    <xf numFmtId="164" fontId="9" fillId="0" borderId="0" xfId="0" applyNumberFormat="1" applyFont="1" applyAlignment="1">
      <alignment horizontal="left"/>
    </xf>
    <xf numFmtId="164" fontId="9" fillId="0" borderId="4" xfId="0" applyNumberFormat="1" applyFont="1" applyBorder="1" applyAlignment="1">
      <alignment horizontal="center" vertical="center"/>
    </xf>
    <xf numFmtId="0" fontId="8" fillId="0" borderId="0" xfId="0" applyFont="1" applyAlignment="1">
      <alignment horizontal="left"/>
    </xf>
    <xf numFmtId="0" fontId="8" fillId="0" borderId="0" xfId="0" applyFont="1"/>
    <xf numFmtId="9" fontId="8" fillId="0" borderId="0" xfId="1" applyFont="1" applyFill="1" applyBorder="1" applyAlignment="1">
      <alignment horizontal="left"/>
    </xf>
    <xf numFmtId="9" fontId="8" fillId="0" borderId="0" xfId="1" applyFont="1" applyAlignment="1">
      <alignment horizontal="left"/>
    </xf>
    <xf numFmtId="15" fontId="3" fillId="0" borderId="0" xfId="0" applyNumberFormat="1" applyFont="1" applyAlignment="1">
      <alignment horizontal="left"/>
    </xf>
    <xf numFmtId="0" fontId="6" fillId="0" borderId="0" xfId="0" applyFont="1" applyAlignment="1">
      <alignment horizontal="left"/>
    </xf>
    <xf numFmtId="0" fontId="5" fillId="0" borderId="0" xfId="0" applyFont="1" applyAlignment="1">
      <alignment horizontal="left"/>
    </xf>
    <xf numFmtId="0" fontId="2" fillId="3" borderId="5" xfId="0" applyFont="1" applyFill="1" applyBorder="1" applyAlignment="1">
      <alignment horizontal="center" vertical="center" wrapText="1"/>
    </xf>
    <xf numFmtId="0" fontId="2" fillId="2" borderId="7" xfId="0" applyFont="1" applyFill="1" applyBorder="1" applyAlignment="1">
      <alignment horizontal="left" wrapText="1"/>
    </xf>
    <xf numFmtId="164" fontId="3" fillId="0" borderId="8" xfId="0" applyNumberFormat="1" applyFont="1" applyBorder="1" applyAlignment="1">
      <alignment horizontal="center" vertical="center"/>
    </xf>
    <xf numFmtId="0" fontId="2" fillId="3" borderId="9" xfId="0" applyFont="1" applyFill="1" applyBorder="1" applyAlignment="1">
      <alignment horizontal="center" textRotation="90"/>
    </xf>
    <xf numFmtId="9" fontId="2" fillId="3" borderId="9" xfId="0" applyNumberFormat="1" applyFont="1" applyFill="1" applyBorder="1" applyAlignment="1">
      <alignment horizontal="center"/>
    </xf>
    <xf numFmtId="0" fontId="2" fillId="3" borderId="9" xfId="0" applyFont="1" applyFill="1" applyBorder="1" applyAlignment="1">
      <alignment horizontal="center"/>
    </xf>
    <xf numFmtId="6" fontId="2" fillId="3" borderId="9" xfId="0" applyNumberFormat="1" applyFont="1" applyFill="1" applyBorder="1" applyAlignment="1">
      <alignment horizontal="center"/>
    </xf>
    <xf numFmtId="164" fontId="3" fillId="0" borderId="2" xfId="0" applyNumberFormat="1" applyFont="1" applyBorder="1" applyAlignment="1">
      <alignment horizontal="center" vertical="center"/>
    </xf>
    <xf numFmtId="9" fontId="3" fillId="2" borderId="2" xfId="0" applyNumberFormat="1" applyFont="1" applyFill="1" applyBorder="1" applyAlignment="1">
      <alignment horizontal="center" vertical="center"/>
    </xf>
    <xf numFmtId="0" fontId="2" fillId="0" borderId="10" xfId="0" applyFont="1" applyBorder="1" applyAlignment="1">
      <alignment wrapText="1"/>
    </xf>
    <xf numFmtId="164" fontId="3" fillId="0" borderId="11" xfId="0" applyNumberFormat="1" applyFont="1" applyBorder="1" applyAlignment="1">
      <alignment horizontal="center" vertical="center"/>
    </xf>
    <xf numFmtId="0" fontId="2" fillId="0" borderId="12" xfId="0" applyFont="1" applyBorder="1" applyAlignment="1">
      <alignment wrapText="1"/>
    </xf>
    <xf numFmtId="164" fontId="2" fillId="0" borderId="13" xfId="0" applyNumberFormat="1" applyFont="1" applyBorder="1" applyAlignment="1">
      <alignment horizontal="center"/>
    </xf>
    <xf numFmtId="164" fontId="3" fillId="3" borderId="9" xfId="0" applyNumberFormat="1" applyFont="1" applyFill="1" applyBorder="1" applyAlignment="1">
      <alignment horizontal="center"/>
    </xf>
    <xf numFmtId="0" fontId="3" fillId="3" borderId="9" xfId="0" applyFont="1" applyFill="1" applyBorder="1" applyAlignment="1">
      <alignment horizontal="center"/>
    </xf>
    <xf numFmtId="6" fontId="3" fillId="3" borderId="9" xfId="0" applyNumberFormat="1" applyFont="1" applyFill="1" applyBorder="1" applyAlignment="1">
      <alignment horizontal="center"/>
    </xf>
    <xf numFmtId="0" fontId="3" fillId="3" borderId="9" xfId="0" applyFont="1" applyFill="1" applyBorder="1" applyAlignment="1">
      <alignment horizontal="left"/>
    </xf>
    <xf numFmtId="15" fontId="3" fillId="3" borderId="9" xfId="0" applyNumberFormat="1" applyFont="1" applyFill="1" applyBorder="1" applyAlignment="1">
      <alignment horizontal="left"/>
    </xf>
    <xf numFmtId="0" fontId="2" fillId="0" borderId="14" xfId="0" applyFont="1" applyBorder="1" applyAlignment="1">
      <alignment horizontal="left"/>
    </xf>
    <xf numFmtId="0" fontId="2" fillId="0" borderId="15" xfId="0" applyFont="1" applyBorder="1" applyAlignment="1">
      <alignment horizontal="left" wrapText="1"/>
    </xf>
    <xf numFmtId="0" fontId="2" fillId="3" borderId="16" xfId="0" applyFont="1" applyFill="1" applyBorder="1" applyAlignment="1">
      <alignment horizontal="left" wrapText="1"/>
    </xf>
    <xf numFmtId="6" fontId="2" fillId="3" borderId="17" xfId="0" applyNumberFormat="1" applyFont="1" applyFill="1" applyBorder="1" applyAlignment="1">
      <alignment horizontal="center"/>
    </xf>
    <xf numFmtId="0" fontId="2" fillId="3" borderId="16" xfId="0" applyFont="1" applyFill="1" applyBorder="1" applyAlignment="1">
      <alignment horizontal="center" wrapText="1"/>
    </xf>
    <xf numFmtId="6" fontId="3" fillId="3" borderId="17" xfId="0" applyNumberFormat="1" applyFont="1" applyFill="1" applyBorder="1" applyAlignment="1">
      <alignment horizontal="center"/>
    </xf>
    <xf numFmtId="0" fontId="2" fillId="3" borderId="16" xfId="0" applyFont="1" applyFill="1" applyBorder="1" applyAlignment="1">
      <alignment wrapText="1"/>
    </xf>
    <xf numFmtId="0" fontId="3" fillId="3" borderId="17" xfId="0" applyFont="1" applyFill="1" applyBorder="1" applyAlignment="1">
      <alignment horizontal="left"/>
    </xf>
    <xf numFmtId="164" fontId="10" fillId="0" borderId="4" xfId="0" applyNumberFormat="1" applyFont="1" applyBorder="1" applyAlignment="1">
      <alignment horizontal="center" vertical="center"/>
    </xf>
    <xf numFmtId="3" fontId="10" fillId="0" borderId="18" xfId="0" applyNumberFormat="1" applyFont="1" applyBorder="1" applyAlignment="1">
      <alignment horizontal="center"/>
    </xf>
    <xf numFmtId="164" fontId="2" fillId="2" borderId="15" xfId="0" applyNumberFormat="1" applyFont="1" applyFill="1" applyBorder="1" applyAlignment="1">
      <alignment horizontal="center" wrapText="1"/>
    </xf>
    <xf numFmtId="9" fontId="2" fillId="0" borderId="2" xfId="0" applyNumberFormat="1" applyFont="1" applyBorder="1" applyAlignment="1">
      <alignment horizontal="center"/>
    </xf>
    <xf numFmtId="164" fontId="2" fillId="3" borderId="6" xfId="0" applyNumberFormat="1" applyFont="1" applyFill="1" applyBorder="1" applyAlignment="1">
      <alignment horizontal="center" vertical="center" wrapText="1"/>
    </xf>
    <xf numFmtId="0" fontId="2" fillId="0" borderId="24" xfId="0" applyFont="1" applyBorder="1" applyAlignment="1">
      <alignment horizontal="left"/>
    </xf>
    <xf numFmtId="164" fontId="10" fillId="0" borderId="29" xfId="0" applyNumberFormat="1" applyFont="1" applyBorder="1" applyAlignment="1">
      <alignment horizontal="center" vertical="center"/>
    </xf>
    <xf numFmtId="164" fontId="10" fillId="0" borderId="28" xfId="0" applyNumberFormat="1" applyFont="1" applyBorder="1" applyAlignment="1">
      <alignment horizontal="center" vertical="center"/>
    </xf>
    <xf numFmtId="9" fontId="2" fillId="0" borderId="3" xfId="0" applyNumberFormat="1" applyFont="1" applyBorder="1" applyAlignment="1">
      <alignment horizontal="center"/>
    </xf>
    <xf numFmtId="9" fontId="2" fillId="3" borderId="20" xfId="0" applyNumberFormat="1" applyFont="1" applyFill="1" applyBorder="1" applyAlignment="1">
      <alignment horizontal="center"/>
    </xf>
    <xf numFmtId="0" fontId="2" fillId="3" borderId="20" xfId="0" applyFont="1" applyFill="1" applyBorder="1" applyAlignment="1">
      <alignment horizontal="center"/>
    </xf>
    <xf numFmtId="0" fontId="2" fillId="0" borderId="4" xfId="0" applyFont="1" applyBorder="1" applyAlignment="1">
      <alignment horizontal="left"/>
    </xf>
    <xf numFmtId="9" fontId="2" fillId="0" borderId="4" xfId="0" applyNumberFormat="1" applyFont="1" applyBorder="1" applyAlignment="1">
      <alignment horizontal="center"/>
    </xf>
    <xf numFmtId="0" fontId="2" fillId="0" borderId="0" xfId="0" applyFont="1"/>
    <xf numFmtId="0" fontId="8" fillId="3" borderId="5" xfId="0" applyFont="1" applyFill="1" applyBorder="1" applyAlignment="1">
      <alignment horizontal="center" vertical="center" wrapText="1"/>
    </xf>
    <xf numFmtId="0" fontId="8" fillId="0" borderId="0" xfId="0" applyFont="1" applyAlignment="1">
      <alignment horizontal="center" wrapText="1"/>
    </xf>
    <xf numFmtId="0" fontId="9"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164" fontId="9" fillId="0" borderId="0" xfId="0" applyNumberFormat="1" applyFont="1" applyAlignment="1">
      <alignment horizontal="center" vertical="center"/>
    </xf>
    <xf numFmtId="164" fontId="2" fillId="3" borderId="45" xfId="0" applyNumberFormat="1" applyFont="1" applyFill="1" applyBorder="1" applyAlignment="1">
      <alignment vertical="center" wrapText="1"/>
    </xf>
    <xf numFmtId="164" fontId="9" fillId="8" borderId="4" xfId="0" applyNumberFormat="1" applyFont="1" applyFill="1" applyBorder="1" applyAlignment="1">
      <alignment horizontal="center" vertical="center"/>
    </xf>
    <xf numFmtId="0" fontId="0" fillId="8" borderId="0" xfId="0" applyFill="1"/>
    <xf numFmtId="6" fontId="3" fillId="0" borderId="0" xfId="0" applyNumberFormat="1" applyFont="1" applyAlignment="1">
      <alignment horizontal="center" vertical="center"/>
    </xf>
    <xf numFmtId="8" fontId="3" fillId="0" borderId="0" xfId="0" applyNumberFormat="1" applyFont="1" applyAlignment="1">
      <alignment horizontal="center" vertical="center"/>
    </xf>
    <xf numFmtId="0" fontId="14" fillId="0" borderId="0" xfId="0" applyFont="1" applyAlignment="1">
      <alignment horizontal="left"/>
    </xf>
    <xf numFmtId="0" fontId="13" fillId="0" borderId="0" xfId="0" applyFont="1"/>
    <xf numFmtId="0" fontId="15" fillId="0" borderId="0" xfId="0" applyFont="1"/>
    <xf numFmtId="0" fontId="11" fillId="4" borderId="0" xfId="0" applyFont="1" applyFill="1" applyAlignment="1">
      <alignment vertical="center" wrapText="1"/>
    </xf>
    <xf numFmtId="0" fontId="11" fillId="4" borderId="42" xfId="0" applyFont="1" applyFill="1" applyBorder="1" applyAlignment="1">
      <alignmen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18" fillId="0" borderId="15" xfId="0" applyFont="1" applyBorder="1" applyAlignment="1">
      <alignment horizontal="center" wrapText="1"/>
    </xf>
    <xf numFmtId="164" fontId="18" fillId="3" borderId="8" xfId="0" applyNumberFormat="1" applyFont="1" applyFill="1" applyBorder="1" applyAlignment="1">
      <alignment vertical="center" wrapText="1"/>
    </xf>
    <xf numFmtId="0" fontId="18" fillId="0" borderId="12" xfId="0" applyFont="1" applyBorder="1" applyAlignment="1">
      <alignment horizontal="center" vertical="center" wrapText="1"/>
    </xf>
    <xf numFmtId="164" fontId="18" fillId="3" borderId="13" xfId="0" applyNumberFormat="1" applyFont="1" applyFill="1" applyBorder="1" applyAlignment="1">
      <alignment vertical="center" wrapText="1"/>
    </xf>
    <xf numFmtId="0" fontId="18" fillId="0" borderId="49" xfId="0" applyFont="1" applyBorder="1" applyAlignment="1">
      <alignment horizontal="left"/>
    </xf>
    <xf numFmtId="0" fontId="20" fillId="0" borderId="0" xfId="0" applyFont="1"/>
    <xf numFmtId="164" fontId="18" fillId="0" borderId="0" xfId="0" applyNumberFormat="1" applyFont="1" applyAlignment="1">
      <alignment horizontal="center" vertical="center"/>
    </xf>
    <xf numFmtId="164" fontId="18" fillId="0" borderId="0" xfId="0" applyNumberFormat="1" applyFont="1" applyAlignment="1">
      <alignment horizontal="center" vertical="center" wrapText="1"/>
    </xf>
    <xf numFmtId="164" fontId="18" fillId="0" borderId="49" xfId="0" applyNumberFormat="1" applyFont="1" applyBorder="1" applyAlignment="1">
      <alignment vertical="center"/>
    </xf>
    <xf numFmtId="164" fontId="18" fillId="0" borderId="49" xfId="0" applyNumberFormat="1" applyFont="1" applyBorder="1" applyAlignment="1">
      <alignment horizontal="right" vertical="center"/>
    </xf>
    <xf numFmtId="164" fontId="18" fillId="0" borderId="0" xfId="0" applyNumberFormat="1" applyFont="1" applyAlignment="1">
      <alignment horizontal="left" vertical="center"/>
    </xf>
    <xf numFmtId="0" fontId="20" fillId="0" borderId="0" xfId="0" applyFont="1" applyAlignment="1">
      <alignment horizontal="left"/>
    </xf>
    <xf numFmtId="0" fontId="18" fillId="0" borderId="5" xfId="0" applyFont="1" applyBorder="1" applyAlignment="1">
      <alignment horizontal="center" vertical="center" wrapText="1"/>
    </xf>
    <xf numFmtId="0" fontId="18" fillId="5" borderId="45" xfId="0" applyFont="1" applyFill="1" applyBorder="1" applyAlignment="1">
      <alignment horizontal="center" wrapText="1"/>
    </xf>
    <xf numFmtId="0" fontId="18" fillId="0" borderId="7" xfId="0" applyFont="1" applyBorder="1" applyAlignment="1">
      <alignment horizontal="center" vertical="center" wrapText="1"/>
    </xf>
    <xf numFmtId="0" fontId="18" fillId="5" borderId="11" xfId="0" applyFont="1" applyFill="1" applyBorder="1" applyAlignment="1">
      <alignment horizontal="center" wrapText="1"/>
    </xf>
    <xf numFmtId="0" fontId="18" fillId="0" borderId="4" xfId="0" applyFont="1" applyBorder="1" applyAlignment="1">
      <alignment horizontal="center" vertical="center" wrapText="1"/>
    </xf>
    <xf numFmtId="0" fontId="18" fillId="0" borderId="4" xfId="0" applyFont="1" applyBorder="1" applyAlignment="1">
      <alignment horizontal="center" vertical="top" wrapText="1"/>
    </xf>
    <xf numFmtId="0" fontId="18" fillId="0" borderId="8" xfId="0" applyFont="1" applyBorder="1" applyAlignment="1">
      <alignment horizontal="center" wrapText="1"/>
    </xf>
    <xf numFmtId="0" fontId="18" fillId="3" borderId="5" xfId="0" applyFont="1" applyFill="1" applyBorder="1" applyAlignment="1">
      <alignment horizontal="center" vertical="center" wrapText="1"/>
    </xf>
    <xf numFmtId="164" fontId="18" fillId="3" borderId="6" xfId="0" applyNumberFormat="1" applyFont="1" applyFill="1" applyBorder="1" applyAlignment="1">
      <alignment horizontal="center" vertical="center" wrapText="1"/>
    </xf>
    <xf numFmtId="164" fontId="18" fillId="3" borderId="21" xfId="0" applyNumberFormat="1" applyFont="1" applyFill="1" applyBorder="1" applyAlignment="1">
      <alignment horizontal="center" vertical="center" wrapText="1"/>
    </xf>
    <xf numFmtId="164" fontId="18" fillId="3" borderId="36" xfId="0" applyNumberFormat="1" applyFont="1" applyFill="1" applyBorder="1" applyAlignment="1">
      <alignment horizontal="center" vertical="center" wrapText="1"/>
    </xf>
    <xf numFmtId="6" fontId="18" fillId="5" borderId="21" xfId="0" applyNumberFormat="1" applyFont="1" applyFill="1" applyBorder="1" applyAlignment="1">
      <alignment horizontal="center" vertical="center" wrapText="1"/>
    </xf>
    <xf numFmtId="6" fontId="18" fillId="5" borderId="33" xfId="0" applyNumberFormat="1" applyFont="1" applyFill="1" applyBorder="1" applyAlignment="1">
      <alignment horizontal="center" vertical="center" wrapText="1"/>
    </xf>
    <xf numFmtId="6" fontId="18" fillId="5" borderId="36" xfId="0" applyNumberFormat="1"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6" xfId="0" applyFont="1" applyFill="1" applyBorder="1" applyAlignment="1">
      <alignment horizontal="center" vertical="center" wrapText="1"/>
    </xf>
    <xf numFmtId="164" fontId="18" fillId="0" borderId="15" xfId="0" applyNumberFormat="1" applyFont="1" applyBorder="1" applyAlignment="1">
      <alignment horizontal="center" vertical="center" wrapText="1"/>
    </xf>
    <xf numFmtId="164" fontId="20" fillId="5" borderId="2" xfId="0" applyNumberFormat="1" applyFont="1" applyFill="1" applyBorder="1" applyAlignment="1">
      <alignment horizontal="center" vertical="center"/>
    </xf>
    <xf numFmtId="164" fontId="18" fillId="2" borderId="28" xfId="0" applyNumberFormat="1" applyFont="1" applyFill="1" applyBorder="1" applyAlignment="1">
      <alignment horizontal="center" vertical="center"/>
    </xf>
    <xf numFmtId="164" fontId="18" fillId="2" borderId="29" xfId="0" applyNumberFormat="1" applyFont="1" applyFill="1" applyBorder="1" applyAlignment="1">
      <alignment horizontal="center" vertical="center"/>
    </xf>
    <xf numFmtId="164" fontId="18" fillId="2" borderId="9" xfId="0" applyNumberFormat="1" applyFont="1" applyFill="1" applyBorder="1" applyAlignment="1">
      <alignment horizontal="center" vertical="center"/>
    </xf>
    <xf numFmtId="164" fontId="18" fillId="2" borderId="4" xfId="0" applyNumberFormat="1" applyFont="1" applyFill="1" applyBorder="1" applyAlignment="1">
      <alignment horizontal="left" vertical="center"/>
    </xf>
    <xf numFmtId="164" fontId="18" fillId="2" borderId="17" xfId="0" applyNumberFormat="1" applyFont="1" applyFill="1" applyBorder="1" applyAlignment="1">
      <alignment horizontal="center" vertical="center"/>
    </xf>
    <xf numFmtId="164" fontId="18" fillId="2" borderId="15" xfId="0" applyNumberFormat="1" applyFont="1" applyFill="1" applyBorder="1" applyAlignment="1">
      <alignment horizontal="center" vertical="center" wrapText="1"/>
    </xf>
    <xf numFmtId="164" fontId="20" fillId="5" borderId="11" xfId="0" applyNumberFormat="1" applyFont="1" applyFill="1" applyBorder="1" applyAlignment="1">
      <alignment horizontal="center" vertical="center"/>
    </xf>
    <xf numFmtId="164" fontId="18" fillId="2" borderId="1" xfId="0" applyNumberFormat="1" applyFont="1" applyFill="1" applyBorder="1" applyAlignment="1">
      <alignment horizontal="center" vertical="center" wrapText="1"/>
    </xf>
    <xf numFmtId="164" fontId="18" fillId="0" borderId="28" xfId="0" applyNumberFormat="1" applyFont="1" applyBorder="1" applyAlignment="1">
      <alignment horizontal="center" vertical="center"/>
    </xf>
    <xf numFmtId="164" fontId="18" fillId="0" borderId="17" xfId="0" applyNumberFormat="1" applyFont="1" applyBorder="1" applyAlignment="1">
      <alignment horizontal="center" vertical="center"/>
    </xf>
    <xf numFmtId="164" fontId="18" fillId="2" borderId="37" xfId="0" applyNumberFormat="1" applyFont="1" applyFill="1" applyBorder="1" applyAlignment="1">
      <alignment horizontal="center" vertical="center" wrapText="1"/>
    </xf>
    <xf numFmtId="164" fontId="20" fillId="5" borderId="13" xfId="0" applyNumberFormat="1" applyFont="1" applyFill="1" applyBorder="1" applyAlignment="1">
      <alignment horizontal="center" vertical="center"/>
    </xf>
    <xf numFmtId="164" fontId="18" fillId="2" borderId="30" xfId="0" applyNumberFormat="1" applyFont="1" applyFill="1" applyBorder="1" applyAlignment="1">
      <alignment horizontal="center" vertical="center"/>
    </xf>
    <xf numFmtId="164" fontId="18" fillId="2" borderId="31" xfId="0" applyNumberFormat="1" applyFont="1" applyFill="1" applyBorder="1" applyAlignment="1">
      <alignment horizontal="center" vertical="center"/>
    </xf>
    <xf numFmtId="164" fontId="18" fillId="0" borderId="30" xfId="0" applyNumberFormat="1" applyFont="1" applyBorder="1" applyAlignment="1">
      <alignment horizontal="center" vertical="center"/>
    </xf>
    <xf numFmtId="164" fontId="18" fillId="0" borderId="32" xfId="0" applyNumberFormat="1" applyFont="1" applyBorder="1" applyAlignment="1">
      <alignment horizontal="center" vertical="center"/>
    </xf>
    <xf numFmtId="164" fontId="18" fillId="0" borderId="31" xfId="0" applyNumberFormat="1" applyFont="1" applyBorder="1" applyAlignment="1">
      <alignment horizontal="center" vertical="center"/>
    </xf>
    <xf numFmtId="164" fontId="18" fillId="2" borderId="35" xfId="0" applyNumberFormat="1" applyFont="1" applyFill="1" applyBorder="1" applyAlignment="1">
      <alignment horizontal="center" vertical="center"/>
    </xf>
    <xf numFmtId="164" fontId="18" fillId="0" borderId="0" xfId="0" applyNumberFormat="1" applyFont="1" applyAlignment="1">
      <alignment horizontal="center" wrapText="1"/>
    </xf>
    <xf numFmtId="0" fontId="18" fillId="0" borderId="0" xfId="0" applyFont="1" applyAlignment="1">
      <alignment horizontal="left"/>
    </xf>
    <xf numFmtId="6" fontId="18" fillId="0" borderId="0" xfId="0" applyNumberFormat="1" applyFont="1" applyAlignment="1">
      <alignment horizontal="center" vertical="center"/>
    </xf>
    <xf numFmtId="0" fontId="20" fillId="0" borderId="0" xfId="0" applyFont="1" applyAlignment="1">
      <alignment horizontal="center" vertical="center"/>
    </xf>
    <xf numFmtId="0" fontId="18" fillId="0" borderId="15" xfId="0" applyFont="1" applyBorder="1" applyAlignment="1">
      <alignment horizontal="center" vertical="center" wrapText="1"/>
    </xf>
    <xf numFmtId="164" fontId="18" fillId="0" borderId="4" xfId="0" applyNumberFormat="1" applyFont="1" applyBorder="1" applyAlignment="1">
      <alignment horizontal="center" vertical="center"/>
    </xf>
    <xf numFmtId="0" fontId="18" fillId="0" borderId="37" xfId="0" applyFont="1" applyBorder="1" applyAlignment="1">
      <alignment horizontal="center" vertical="center" wrapText="1"/>
    </xf>
    <xf numFmtId="164" fontId="18" fillId="0" borderId="38" xfId="0" applyNumberFormat="1" applyFont="1" applyBorder="1" applyAlignment="1">
      <alignment horizontal="center" vertical="center"/>
    </xf>
    <xf numFmtId="0" fontId="18" fillId="0" borderId="0" xfId="0" applyFont="1" applyAlignment="1">
      <alignment wrapText="1"/>
    </xf>
    <xf numFmtId="164" fontId="20" fillId="0" borderId="0" xfId="0" applyNumberFormat="1" applyFont="1" applyAlignment="1">
      <alignment horizontal="center" vertical="center"/>
    </xf>
    <xf numFmtId="6" fontId="18" fillId="0" borderId="0" xfId="0" applyNumberFormat="1" applyFont="1" applyAlignment="1">
      <alignment horizontal="center"/>
    </xf>
    <xf numFmtId="8" fontId="18" fillId="0" borderId="0" xfId="0" applyNumberFormat="1" applyFont="1" applyAlignment="1">
      <alignment horizontal="center"/>
    </xf>
    <xf numFmtId="0" fontId="18" fillId="0" borderId="0" xfId="0" applyFont="1" applyAlignment="1">
      <alignment horizontal="center"/>
    </xf>
    <xf numFmtId="0" fontId="18" fillId="2" borderId="7" xfId="0" applyFont="1" applyFill="1" applyBorder="1" applyAlignment="1">
      <alignment horizontal="left" vertical="center" wrapText="1"/>
    </xf>
    <xf numFmtId="164" fontId="18" fillId="0" borderId="8" xfId="0" applyNumberFormat="1" applyFont="1" applyBorder="1" applyAlignment="1">
      <alignment horizontal="center" vertical="center"/>
    </xf>
    <xf numFmtId="0" fontId="18" fillId="0" borderId="37" xfId="0" applyFont="1" applyBorder="1" applyAlignment="1">
      <alignment horizontal="left" wrapText="1"/>
    </xf>
    <xf numFmtId="0" fontId="18" fillId="0" borderId="0" xfId="0" applyFont="1" applyAlignment="1">
      <alignment horizontal="left" wrapText="1"/>
    </xf>
    <xf numFmtId="0" fontId="7" fillId="0" borderId="0" xfId="0" applyFont="1" applyAlignment="1">
      <alignment horizont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xf>
    <xf numFmtId="164" fontId="18" fillId="0" borderId="2" xfId="0" applyNumberFormat="1" applyFont="1" applyBorder="1" applyAlignment="1">
      <alignment horizontal="center" vertical="center"/>
    </xf>
    <xf numFmtId="0" fontId="18" fillId="0" borderId="3" xfId="0" applyFont="1" applyBorder="1" applyAlignment="1">
      <alignment horizontal="center" vertical="center"/>
    </xf>
    <xf numFmtId="0" fontId="18" fillId="0" borderId="14" xfId="0" applyFont="1" applyBorder="1" applyAlignment="1">
      <alignment horizontal="center" vertical="center"/>
    </xf>
    <xf numFmtId="164" fontId="21" fillId="0" borderId="4" xfId="0" applyNumberFormat="1" applyFont="1" applyBorder="1" applyAlignment="1">
      <alignment horizontal="center" vertical="center"/>
    </xf>
    <xf numFmtId="3" fontId="21" fillId="0" borderId="18" xfId="0" applyNumberFormat="1" applyFont="1" applyBorder="1" applyAlignment="1">
      <alignment horizontal="center" vertical="center"/>
    </xf>
    <xf numFmtId="9" fontId="18" fillId="0" borderId="28" xfId="1" applyFont="1" applyFill="1" applyBorder="1" applyAlignment="1">
      <alignment horizontal="center" vertical="center"/>
    </xf>
    <xf numFmtId="9" fontId="18" fillId="0" borderId="9" xfId="1" applyFont="1" applyFill="1" applyBorder="1" applyAlignment="1">
      <alignment horizontal="center" vertical="center"/>
    </xf>
    <xf numFmtId="9" fontId="18" fillId="0" borderId="30" xfId="1" applyFont="1" applyFill="1" applyBorder="1" applyAlignment="1">
      <alignment horizontal="center" vertical="center"/>
    </xf>
    <xf numFmtId="9" fontId="18" fillId="0" borderId="32" xfId="1" applyFont="1" applyFill="1" applyBorder="1" applyAlignment="1">
      <alignment horizontal="center" vertical="center"/>
    </xf>
    <xf numFmtId="9" fontId="18" fillId="0" borderId="4" xfId="1" applyFont="1" applyFill="1" applyBorder="1" applyAlignment="1">
      <alignment horizontal="center" vertical="center"/>
    </xf>
    <xf numFmtId="164" fontId="18" fillId="0" borderId="8" xfId="0" applyNumberFormat="1" applyFont="1" applyBorder="1" applyAlignment="1">
      <alignment horizontal="center" vertical="center"/>
    </xf>
    <xf numFmtId="164" fontId="18" fillId="0" borderId="28" xfId="0" applyNumberFormat="1" applyFont="1" applyBorder="1" applyAlignment="1">
      <alignment horizontal="center" vertical="center"/>
    </xf>
    <xf numFmtId="164" fontId="18" fillId="0" borderId="29" xfId="0" applyNumberFormat="1" applyFont="1" applyBorder="1" applyAlignment="1">
      <alignment horizontal="center" vertical="center"/>
    </xf>
    <xf numFmtId="6" fontId="18" fillId="0" borderId="28" xfId="0" applyNumberFormat="1" applyFont="1" applyBorder="1" applyAlignment="1">
      <alignment horizontal="center" vertical="center"/>
    </xf>
    <xf numFmtId="6" fontId="18" fillId="0" borderId="9" xfId="0" applyNumberFormat="1" applyFont="1" applyBorder="1" applyAlignment="1">
      <alignment horizontal="center" vertical="center"/>
    </xf>
    <xf numFmtId="6" fontId="18" fillId="0" borderId="29" xfId="0" applyNumberFormat="1" applyFont="1" applyBorder="1" applyAlignment="1">
      <alignment horizontal="center" vertical="center"/>
    </xf>
    <xf numFmtId="6" fontId="18" fillId="0" borderId="17" xfId="0" applyNumberFormat="1" applyFont="1" applyBorder="1" applyAlignment="1">
      <alignment horizontal="center" vertical="center"/>
    </xf>
    <xf numFmtId="6" fontId="18" fillId="0" borderId="4" xfId="0" applyNumberFormat="1" applyFont="1" applyBorder="1" applyAlignment="1">
      <alignment horizontal="center" vertical="center"/>
    </xf>
    <xf numFmtId="164" fontId="18" fillId="3" borderId="6" xfId="0" applyNumberFormat="1" applyFont="1" applyFill="1" applyBorder="1" applyAlignment="1">
      <alignment horizontal="center" vertical="center" wrapText="1"/>
    </xf>
    <xf numFmtId="6" fontId="18" fillId="0" borderId="30" xfId="0" applyNumberFormat="1" applyFont="1" applyBorder="1" applyAlignment="1">
      <alignment horizontal="center"/>
    </xf>
    <xf numFmtId="6" fontId="18" fillId="0" borderId="31" xfId="0" applyNumberFormat="1" applyFont="1" applyBorder="1" applyAlignment="1">
      <alignment horizontal="center"/>
    </xf>
    <xf numFmtId="0" fontId="18" fillId="0" borderId="28" xfId="0" applyFont="1" applyBorder="1" applyAlignment="1">
      <alignment horizontal="center"/>
    </xf>
    <xf numFmtId="0" fontId="18" fillId="0" borderId="9" xfId="0" applyFont="1" applyBorder="1" applyAlignment="1">
      <alignment horizontal="center"/>
    </xf>
    <xf numFmtId="0" fontId="18" fillId="0" borderId="17" xfId="0" applyFont="1" applyBorder="1" applyAlignment="1">
      <alignment horizontal="center"/>
    </xf>
    <xf numFmtId="6" fontId="18" fillId="0" borderId="28" xfId="0" applyNumberFormat="1" applyFont="1" applyBorder="1" applyAlignment="1">
      <alignment horizontal="center" vertical="center" wrapText="1"/>
    </xf>
    <xf numFmtId="6" fontId="18" fillId="0" borderId="9" xfId="0" applyNumberFormat="1" applyFont="1" applyBorder="1" applyAlignment="1">
      <alignment horizontal="center" vertical="center" wrapText="1"/>
    </xf>
    <xf numFmtId="6" fontId="18" fillId="0" borderId="29" xfId="0" applyNumberFormat="1" applyFont="1" applyBorder="1" applyAlignment="1">
      <alignment horizontal="center" vertical="center" wrapText="1"/>
    </xf>
    <xf numFmtId="164" fontId="18" fillId="3" borderId="21" xfId="0" applyNumberFormat="1" applyFont="1" applyFill="1" applyBorder="1" applyAlignment="1">
      <alignment horizontal="center" vertical="center" wrapText="1"/>
    </xf>
    <xf numFmtId="164" fontId="18" fillId="3" borderId="36" xfId="0" applyNumberFormat="1" applyFont="1" applyFill="1" applyBorder="1" applyAlignment="1">
      <alignment horizontal="center" vertical="center" wrapText="1"/>
    </xf>
    <xf numFmtId="164" fontId="18" fillId="0" borderId="2" xfId="0" applyNumberFormat="1" applyFont="1" applyBorder="1" applyAlignment="1">
      <alignment horizontal="center" vertical="center"/>
    </xf>
    <xf numFmtId="164" fontId="18" fillId="0" borderId="28" xfId="0" applyNumberFormat="1" applyFont="1" applyBorder="1" applyAlignment="1">
      <alignment horizontal="center" vertical="center" wrapText="1"/>
    </xf>
    <xf numFmtId="164" fontId="18" fillId="0" borderId="29" xfId="0" applyNumberFormat="1" applyFont="1" applyBorder="1" applyAlignment="1">
      <alignment horizontal="center" vertical="center" wrapText="1"/>
    </xf>
    <xf numFmtId="0" fontId="18" fillId="0" borderId="2" xfId="0" applyFont="1" applyBorder="1" applyAlignment="1">
      <alignment horizontal="center" vertical="center" textRotation="90"/>
    </xf>
    <xf numFmtId="0" fontId="18" fillId="0" borderId="11" xfId="0" applyFont="1" applyBorder="1" applyAlignment="1">
      <alignment horizontal="center" vertical="center" textRotation="90"/>
    </xf>
    <xf numFmtId="0" fontId="18" fillId="0" borderId="13" xfId="0" applyFont="1" applyBorder="1" applyAlignment="1">
      <alignment horizontal="center" vertical="center" textRotation="90"/>
    </xf>
    <xf numFmtId="0" fontId="18" fillId="0" borderId="34" xfId="0" applyFont="1" applyBorder="1" applyAlignment="1">
      <alignment horizontal="center"/>
    </xf>
    <xf numFmtId="0" fontId="18" fillId="4" borderId="42" xfId="0" applyFont="1" applyFill="1" applyBorder="1" applyAlignment="1">
      <alignment horizontal="center" vertical="center" wrapText="1"/>
    </xf>
    <xf numFmtId="0" fontId="18" fillId="4" borderId="43" xfId="0" applyFont="1" applyFill="1" applyBorder="1" applyAlignment="1">
      <alignment horizontal="center" vertical="center" wrapText="1"/>
    </xf>
    <xf numFmtId="6" fontId="18" fillId="2" borderId="3" xfId="0" applyNumberFormat="1" applyFont="1" applyFill="1" applyBorder="1" applyAlignment="1">
      <alignment horizontal="center" vertical="center"/>
    </xf>
    <xf numFmtId="6" fontId="18" fillId="2" borderId="23" xfId="0" applyNumberFormat="1" applyFont="1" applyFill="1" applyBorder="1" applyAlignment="1">
      <alignment horizontal="center" vertical="center"/>
    </xf>
    <xf numFmtId="6" fontId="18" fillId="2" borderId="24" xfId="0" applyNumberFormat="1" applyFont="1" applyFill="1" applyBorder="1" applyAlignment="1">
      <alignment horizontal="center" vertical="center"/>
    </xf>
    <xf numFmtId="6" fontId="18" fillId="2" borderId="40" xfId="0" applyNumberFormat="1" applyFont="1" applyFill="1" applyBorder="1" applyAlignment="1">
      <alignment horizontal="center" vertical="center"/>
    </xf>
    <xf numFmtId="6" fontId="18" fillId="2" borderId="0" xfId="0" applyNumberFormat="1" applyFont="1" applyFill="1" applyAlignment="1">
      <alignment horizontal="center" vertical="center"/>
    </xf>
    <xf numFmtId="6" fontId="18" fillId="2" borderId="41" xfId="0" applyNumberFormat="1" applyFont="1" applyFill="1" applyBorder="1" applyAlignment="1">
      <alignment horizontal="center" vertical="center"/>
    </xf>
    <xf numFmtId="6" fontId="18" fillId="2" borderId="46" xfId="0" applyNumberFormat="1" applyFont="1" applyFill="1" applyBorder="1" applyAlignment="1">
      <alignment horizontal="center" vertical="center"/>
    </xf>
    <xf numFmtId="6" fontId="18" fillId="2" borderId="34" xfId="0" applyNumberFormat="1" applyFont="1" applyFill="1" applyBorder="1" applyAlignment="1">
      <alignment horizontal="center" vertical="center"/>
    </xf>
    <xf numFmtId="6" fontId="18" fillId="2" borderId="48" xfId="0" applyNumberFormat="1" applyFont="1" applyFill="1" applyBorder="1" applyAlignment="1">
      <alignment horizontal="center" vertical="center"/>
    </xf>
    <xf numFmtId="0" fontId="18" fillId="4" borderId="44" xfId="0" applyFont="1" applyFill="1" applyBorder="1" applyAlignment="1">
      <alignment horizontal="center" vertical="center" wrapText="1"/>
    </xf>
    <xf numFmtId="6" fontId="18" fillId="3" borderId="21" xfId="0" applyNumberFormat="1" applyFont="1" applyFill="1" applyBorder="1" applyAlignment="1">
      <alignment horizontal="center" vertical="center" wrapText="1"/>
    </xf>
    <xf numFmtId="6" fontId="18" fillId="3" borderId="36" xfId="0" applyNumberFormat="1" applyFont="1" applyFill="1" applyBorder="1" applyAlignment="1">
      <alignment horizontal="center" vertical="center" wrapText="1"/>
    </xf>
    <xf numFmtId="6" fontId="18" fillId="3" borderId="33" xfId="0" applyNumberFormat="1" applyFont="1" applyFill="1" applyBorder="1" applyAlignment="1">
      <alignment horizontal="center" vertical="center" wrapText="1"/>
    </xf>
    <xf numFmtId="9" fontId="18" fillId="0" borderId="31" xfId="1" applyFont="1" applyFill="1" applyBorder="1" applyAlignment="1">
      <alignment horizontal="center" vertical="center"/>
    </xf>
    <xf numFmtId="9" fontId="18" fillId="0" borderId="38" xfId="0" applyNumberFormat="1" applyFont="1" applyBorder="1" applyAlignment="1">
      <alignment horizontal="right" vertical="center"/>
    </xf>
    <xf numFmtId="9" fontId="18" fillId="0" borderId="30" xfId="0" applyNumberFormat="1" applyFont="1" applyBorder="1" applyAlignment="1">
      <alignment horizontal="right" vertical="center"/>
    </xf>
    <xf numFmtId="9" fontId="18" fillId="0" borderId="31" xfId="0" applyNumberFormat="1" applyFont="1" applyBorder="1" applyAlignment="1">
      <alignment horizontal="right" vertical="center"/>
    </xf>
    <xf numFmtId="0" fontId="18" fillId="0" borderId="38" xfId="0" applyFont="1" applyBorder="1" applyAlignment="1">
      <alignment horizontal="center" vertical="center"/>
    </xf>
    <xf numFmtId="0" fontId="20" fillId="0" borderId="39" xfId="0" applyFont="1" applyBorder="1" applyAlignment="1">
      <alignment horizontal="center" vertical="center"/>
    </xf>
    <xf numFmtId="0" fontId="18" fillId="0" borderId="38" xfId="0" applyFont="1" applyBorder="1" applyAlignment="1">
      <alignment horizontal="right" vertical="center"/>
    </xf>
    <xf numFmtId="164" fontId="18" fillId="0" borderId="9" xfId="0" applyNumberFormat="1" applyFont="1" applyBorder="1" applyAlignment="1">
      <alignment horizontal="center" vertical="center"/>
    </xf>
    <xf numFmtId="6" fontId="18" fillId="0" borderId="38" xfId="0" applyNumberFormat="1" applyFont="1" applyBorder="1" applyAlignment="1">
      <alignment horizontal="center" vertical="center"/>
    </xf>
    <xf numFmtId="6" fontId="18" fillId="0" borderId="18" xfId="0" applyNumberFormat="1" applyFont="1" applyBorder="1" applyAlignment="1">
      <alignment horizontal="center" vertical="center"/>
    </xf>
    <xf numFmtId="0" fontId="18" fillId="3" borderId="21"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18" fillId="6" borderId="42" xfId="0" applyFont="1" applyFill="1" applyBorder="1" applyAlignment="1">
      <alignment horizontal="center" vertical="center" wrapText="1"/>
    </xf>
    <xf numFmtId="0" fontId="18" fillId="6" borderId="43" xfId="0" applyFont="1" applyFill="1" applyBorder="1" applyAlignment="1">
      <alignment horizontal="center" vertical="center" wrapText="1"/>
    </xf>
    <xf numFmtId="0" fontId="18" fillId="6" borderId="44" xfId="0" applyFont="1" applyFill="1" applyBorder="1" applyAlignment="1">
      <alignment horizontal="center" vertical="center" wrapText="1"/>
    </xf>
    <xf numFmtId="0" fontId="18" fillId="3" borderId="26" xfId="0" applyFont="1" applyFill="1" applyBorder="1" applyAlignment="1">
      <alignment horizontal="center" vertical="center" wrapText="1"/>
    </xf>
    <xf numFmtId="9" fontId="18" fillId="0" borderId="28" xfId="0" applyNumberFormat="1" applyFont="1" applyBorder="1" applyAlignment="1">
      <alignment horizontal="center" vertical="center" wrapText="1"/>
    </xf>
    <xf numFmtId="9" fontId="18" fillId="0" borderId="9" xfId="0" applyNumberFormat="1" applyFont="1" applyBorder="1" applyAlignment="1">
      <alignment horizontal="center" vertical="center" wrapText="1"/>
    </xf>
    <xf numFmtId="9" fontId="18" fillId="0" borderId="29" xfId="0" applyNumberFormat="1" applyFont="1" applyBorder="1" applyAlignment="1">
      <alignment horizontal="center" vertical="center" wrapText="1"/>
    </xf>
    <xf numFmtId="9" fontId="18" fillId="0" borderId="28" xfId="0" applyNumberFormat="1" applyFont="1" applyBorder="1" applyAlignment="1">
      <alignment horizontal="center" vertical="center"/>
    </xf>
    <xf numFmtId="164" fontId="8" fillId="3" borderId="6" xfId="0" applyNumberFormat="1" applyFont="1" applyFill="1" applyBorder="1" applyAlignment="1">
      <alignment horizontal="center" vertical="center" wrapText="1"/>
    </xf>
    <xf numFmtId="164" fontId="18" fillId="0" borderId="4" xfId="0" applyNumberFormat="1" applyFont="1" applyBorder="1" applyAlignment="1">
      <alignment horizontal="center" vertical="center"/>
    </xf>
    <xf numFmtId="6" fontId="8" fillId="3" borderId="21" xfId="0" applyNumberFormat="1" applyFont="1" applyFill="1" applyBorder="1" applyAlignment="1">
      <alignment horizontal="center" vertical="center" wrapText="1"/>
    </xf>
    <xf numFmtId="6" fontId="8" fillId="3" borderId="33" xfId="0" applyNumberFormat="1" applyFont="1" applyFill="1" applyBorder="1" applyAlignment="1">
      <alignment horizontal="center" vertical="center" wrapText="1"/>
    </xf>
    <xf numFmtId="6" fontId="8" fillId="3" borderId="36" xfId="0" applyNumberFormat="1" applyFont="1" applyFill="1" applyBorder="1" applyAlignment="1">
      <alignment horizontal="center" vertical="center" wrapText="1"/>
    </xf>
    <xf numFmtId="0" fontId="8" fillId="3" borderId="21" xfId="0" applyFont="1" applyFill="1" applyBorder="1" applyAlignment="1">
      <alignment horizontal="center" vertical="center" wrapText="1"/>
    </xf>
    <xf numFmtId="0" fontId="9" fillId="3" borderId="26" xfId="0" applyFont="1" applyFill="1" applyBorder="1" applyAlignment="1">
      <alignment horizontal="center" vertical="center" wrapText="1"/>
    </xf>
    <xf numFmtId="164" fontId="8" fillId="3" borderId="21" xfId="0" applyNumberFormat="1" applyFont="1" applyFill="1" applyBorder="1" applyAlignment="1">
      <alignment horizontal="center" vertical="center" wrapText="1"/>
    </xf>
    <xf numFmtId="164" fontId="8" fillId="3" borderId="36" xfId="0" applyNumberFormat="1" applyFont="1" applyFill="1" applyBorder="1" applyAlignment="1">
      <alignment horizontal="center" vertical="center" wrapText="1"/>
    </xf>
    <xf numFmtId="0" fontId="12" fillId="0" borderId="0" xfId="0" applyFont="1" applyAlignment="1">
      <alignment horizontal="right"/>
    </xf>
    <xf numFmtId="0" fontId="1" fillId="0" borderId="34" xfId="0" applyFont="1" applyBorder="1" applyAlignment="1">
      <alignment horizontal="right"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8" fillId="3" borderId="33" xfId="0" applyFont="1" applyFill="1" applyBorder="1" applyAlignment="1">
      <alignment horizontal="center" vertical="center" wrapText="1"/>
    </xf>
    <xf numFmtId="164" fontId="18" fillId="0" borderId="13" xfId="0" applyNumberFormat="1" applyFont="1" applyBorder="1" applyAlignment="1">
      <alignment horizontal="center" vertical="center"/>
    </xf>
    <xf numFmtId="164" fontId="19" fillId="7" borderId="3" xfId="0" applyNumberFormat="1" applyFont="1" applyFill="1" applyBorder="1" applyAlignment="1">
      <alignment horizontal="center" vertical="center" wrapText="1"/>
    </xf>
    <xf numFmtId="164" fontId="19" fillId="7" borderId="23" xfId="0" applyNumberFormat="1" applyFont="1" applyFill="1" applyBorder="1" applyAlignment="1">
      <alignment horizontal="center" vertical="center" wrapText="1"/>
    </xf>
    <xf numFmtId="164" fontId="19" fillId="7" borderId="27" xfId="0" applyNumberFormat="1" applyFont="1" applyFill="1" applyBorder="1" applyAlignment="1">
      <alignment horizontal="center" vertical="center" wrapText="1"/>
    </xf>
    <xf numFmtId="164" fontId="19" fillId="7" borderId="46" xfId="0" applyNumberFormat="1" applyFont="1" applyFill="1" applyBorder="1" applyAlignment="1">
      <alignment horizontal="center" vertical="center" wrapText="1"/>
    </xf>
    <xf numFmtId="164" fontId="19" fillId="7" borderId="34" xfId="0" applyNumberFormat="1" applyFont="1" applyFill="1" applyBorder="1" applyAlignment="1">
      <alignment horizontal="center" vertical="center" wrapText="1"/>
    </xf>
    <xf numFmtId="164" fontId="19" fillId="7" borderId="47" xfId="0" applyNumberFormat="1" applyFont="1" applyFill="1" applyBorder="1" applyAlignment="1">
      <alignment horizontal="center" vertical="center" wrapText="1"/>
    </xf>
    <xf numFmtId="9" fontId="18" fillId="0" borderId="30" xfId="0" applyNumberFormat="1" applyFont="1" applyBorder="1" applyAlignment="1">
      <alignment horizontal="center" vertical="center"/>
    </xf>
    <xf numFmtId="6" fontId="18" fillId="0" borderId="32" xfId="0" applyNumberFormat="1" applyFont="1" applyBorder="1" applyAlignment="1">
      <alignment horizontal="center" vertical="center"/>
    </xf>
    <xf numFmtId="6" fontId="18" fillId="0" borderId="31" xfId="0" applyNumberFormat="1" applyFont="1" applyBorder="1" applyAlignment="1">
      <alignment horizontal="center" vertical="center"/>
    </xf>
    <xf numFmtId="6" fontId="18" fillId="0" borderId="30" xfId="0" applyNumberFormat="1" applyFont="1" applyBorder="1" applyAlignment="1">
      <alignment horizontal="center" vertical="center"/>
    </xf>
    <xf numFmtId="0" fontId="20" fillId="0" borderId="35" xfId="0" applyFont="1" applyBorder="1"/>
    <xf numFmtId="6" fontId="18" fillId="0" borderId="3" xfId="0" applyNumberFormat="1" applyFont="1" applyBorder="1" applyAlignment="1">
      <alignment horizontal="center" vertical="center"/>
    </xf>
    <xf numFmtId="6" fontId="18" fillId="0" borderId="23" xfId="0" applyNumberFormat="1" applyFont="1" applyBorder="1" applyAlignment="1">
      <alignment horizontal="center" vertical="center"/>
    </xf>
    <xf numFmtId="6" fontId="18" fillId="0" borderId="27" xfId="0" applyNumberFormat="1" applyFont="1" applyBorder="1" applyAlignment="1">
      <alignment horizontal="center" vertical="center"/>
    </xf>
    <xf numFmtId="8" fontId="18" fillId="0" borderId="38" xfId="0" applyNumberFormat="1" applyFont="1" applyBorder="1" applyAlignment="1">
      <alignment horizontal="center" vertical="center"/>
    </xf>
    <xf numFmtId="0" fontId="18" fillId="0" borderId="39" xfId="0" applyFont="1" applyBorder="1" applyAlignment="1">
      <alignment horizontal="center" vertical="center"/>
    </xf>
    <xf numFmtId="164" fontId="18" fillId="0" borderId="3" xfId="0" applyNumberFormat="1" applyFont="1" applyBorder="1" applyAlignment="1">
      <alignment horizontal="center" vertical="center"/>
    </xf>
    <xf numFmtId="164" fontId="18" fillId="0" borderId="23" xfId="0" applyNumberFormat="1" applyFont="1" applyBorder="1" applyAlignment="1">
      <alignment horizontal="center" vertical="center"/>
    </xf>
    <xf numFmtId="164" fontId="18" fillId="0" borderId="24" xfId="0" applyNumberFormat="1" applyFont="1" applyBorder="1" applyAlignment="1">
      <alignment horizontal="center" vertical="center"/>
    </xf>
    <xf numFmtId="6" fontId="18" fillId="0" borderId="28" xfId="0" applyNumberFormat="1" applyFont="1" applyBorder="1" applyAlignment="1">
      <alignment horizontal="center"/>
    </xf>
    <xf numFmtId="0" fontId="18" fillId="0" borderId="29" xfId="0" applyFont="1" applyBorder="1" applyAlignment="1">
      <alignment horizontal="center"/>
    </xf>
    <xf numFmtId="6" fontId="18" fillId="0" borderId="29" xfId="0" applyNumberFormat="1" applyFont="1" applyBorder="1" applyAlignment="1">
      <alignment horizontal="center"/>
    </xf>
    <xf numFmtId="164" fontId="18" fillId="0" borderId="4" xfId="0" applyNumberFormat="1" applyFont="1" applyBorder="1" applyAlignment="1">
      <alignment horizontal="center" vertical="center" wrapText="1"/>
    </xf>
    <xf numFmtId="0" fontId="18" fillId="0" borderId="4" xfId="0" applyFont="1" applyBorder="1" applyAlignment="1">
      <alignment horizontal="center" vertical="center" wrapText="1"/>
    </xf>
    <xf numFmtId="164" fontId="18" fillId="0" borderId="9" xfId="0" applyNumberFormat="1" applyFont="1" applyBorder="1" applyAlignment="1">
      <alignment horizontal="center" vertical="center" wrapText="1"/>
    </xf>
    <xf numFmtId="164" fontId="2" fillId="0" borderId="30" xfId="0" applyNumberFormat="1" applyFont="1" applyBorder="1" applyAlignment="1">
      <alignment horizontal="center"/>
    </xf>
    <xf numFmtId="164" fontId="2" fillId="0" borderId="32" xfId="0" applyNumberFormat="1" applyFont="1" applyBorder="1" applyAlignment="1">
      <alignment horizontal="center"/>
    </xf>
    <xf numFmtId="0" fontId="2" fillId="0" borderId="0" xfId="0" applyFont="1" applyAlignment="1">
      <alignment horizontal="center"/>
    </xf>
    <xf numFmtId="6" fontId="2" fillId="0" borderId="9" xfId="0" applyNumberFormat="1" applyFont="1" applyBorder="1" applyAlignment="1">
      <alignment horizontal="center"/>
    </xf>
    <xf numFmtId="6" fontId="2" fillId="0" borderId="29" xfId="0" applyNumberFormat="1" applyFont="1" applyBorder="1" applyAlignment="1">
      <alignment horizontal="center"/>
    </xf>
    <xf numFmtId="6" fontId="2" fillId="0" borderId="28" xfId="0" applyNumberFormat="1" applyFont="1" applyBorder="1" applyAlignment="1">
      <alignment horizontal="center"/>
    </xf>
    <xf numFmtId="6" fontId="2" fillId="0" borderId="17" xfId="0" applyNumberFormat="1" applyFont="1" applyBorder="1" applyAlignment="1">
      <alignment horizontal="center"/>
    </xf>
    <xf numFmtId="8" fontId="2" fillId="0" borderId="9" xfId="0" applyNumberFormat="1" applyFont="1" applyBorder="1" applyAlignment="1">
      <alignment horizontal="center"/>
    </xf>
    <xf numFmtId="8" fontId="2" fillId="0" borderId="17" xfId="0" applyNumberFormat="1" applyFont="1" applyBorder="1" applyAlignment="1">
      <alignment horizontal="center"/>
    </xf>
    <xf numFmtId="164" fontId="2" fillId="0" borderId="28" xfId="0" applyNumberFormat="1" applyFont="1" applyBorder="1" applyAlignment="1">
      <alignment horizontal="center"/>
    </xf>
    <xf numFmtId="164" fontId="2" fillId="0" borderId="9" xfId="0" applyNumberFormat="1" applyFont="1" applyBorder="1" applyAlignment="1">
      <alignment horizontal="center"/>
    </xf>
    <xf numFmtId="164" fontId="2" fillId="0" borderId="29" xfId="0" applyNumberFormat="1" applyFont="1" applyBorder="1" applyAlignment="1">
      <alignment horizontal="center"/>
    </xf>
    <xf numFmtId="6" fontId="2" fillId="0" borderId="4" xfId="0" applyNumberFormat="1" applyFont="1" applyBorder="1" applyAlignment="1">
      <alignment horizontal="center"/>
    </xf>
    <xf numFmtId="6" fontId="2" fillId="0" borderId="3" xfId="0" applyNumberFormat="1" applyFont="1" applyBorder="1" applyAlignment="1">
      <alignment horizontal="center"/>
    </xf>
    <xf numFmtId="164" fontId="2" fillId="0" borderId="31" xfId="0" applyNumberFormat="1" applyFont="1" applyBorder="1" applyAlignment="1">
      <alignment horizontal="center"/>
    </xf>
    <xf numFmtId="164" fontId="2" fillId="0" borderId="34" xfId="0" applyNumberFormat="1" applyFont="1" applyBorder="1" applyAlignment="1">
      <alignment horizontal="center"/>
    </xf>
    <xf numFmtId="6" fontId="2" fillId="0" borderId="30" xfId="0" applyNumberFormat="1" applyFont="1" applyBorder="1" applyAlignment="1">
      <alignment horizontal="center"/>
    </xf>
    <xf numFmtId="6" fontId="2" fillId="0" borderId="35" xfId="0" applyNumberFormat="1" applyFont="1" applyBorder="1" applyAlignment="1">
      <alignment horizontal="center"/>
    </xf>
    <xf numFmtId="164" fontId="2" fillId="2" borderId="2" xfId="0" applyNumberFormat="1" applyFont="1" applyFill="1" applyBorder="1" applyAlignment="1">
      <alignment horizontal="center" vertical="center"/>
    </xf>
    <xf numFmtId="164" fontId="2" fillId="2" borderId="24" xfId="0" applyNumberFormat="1" applyFont="1" applyFill="1" applyBorder="1" applyAlignment="1">
      <alignment horizontal="center" vertical="center"/>
    </xf>
    <xf numFmtId="0" fontId="0" fillId="0" borderId="18" xfId="0" applyBorder="1"/>
    <xf numFmtId="164" fontId="2" fillId="2" borderId="4" xfId="0" applyNumberFormat="1" applyFont="1" applyFill="1" applyBorder="1" applyAlignment="1">
      <alignment horizontal="center" vertical="center"/>
    </xf>
    <xf numFmtId="164" fontId="2" fillId="2" borderId="29" xfId="0" applyNumberFormat="1" applyFont="1" applyFill="1" applyBorder="1" applyAlignment="1">
      <alignment horizontal="center" vertical="center"/>
    </xf>
    <xf numFmtId="6" fontId="2" fillId="2" borderId="3" xfId="0" applyNumberFormat="1" applyFont="1"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64" fontId="2" fillId="2" borderId="3" xfId="0" applyNumberFormat="1" applyFont="1" applyFill="1" applyBorder="1" applyAlignment="1">
      <alignment horizontal="center" vertical="center"/>
    </xf>
    <xf numFmtId="164" fontId="2" fillId="2" borderId="23" xfId="0" applyNumberFormat="1" applyFont="1" applyFill="1" applyBorder="1" applyAlignment="1">
      <alignment horizontal="center" vertical="center"/>
    </xf>
    <xf numFmtId="164" fontId="2" fillId="0" borderId="2" xfId="0" applyNumberFormat="1" applyFont="1" applyBorder="1" applyAlignment="1">
      <alignment horizontal="center" vertical="center"/>
    </xf>
    <xf numFmtId="6" fontId="2" fillId="0" borderId="2" xfId="0" applyNumberFormat="1" applyFont="1" applyBorder="1" applyAlignment="1">
      <alignment horizontal="center" vertical="center"/>
    </xf>
    <xf numFmtId="0" fontId="2" fillId="0" borderId="2" xfId="0" applyFont="1" applyBorder="1" applyAlignment="1">
      <alignment horizontal="center" vertical="center"/>
    </xf>
    <xf numFmtId="6" fontId="2" fillId="0" borderId="3" xfId="0" applyNumberFormat="1" applyFont="1" applyBorder="1" applyAlignment="1">
      <alignment horizontal="center" vertical="center"/>
    </xf>
    <xf numFmtId="0" fontId="0" fillId="0" borderId="27" xfId="0" applyBorder="1"/>
    <xf numFmtId="6" fontId="2" fillId="2" borderId="28" xfId="0" applyNumberFormat="1" applyFont="1" applyFill="1" applyBorder="1" applyAlignment="1">
      <alignment horizontal="center" vertical="center"/>
    </xf>
    <xf numFmtId="6" fontId="2" fillId="2" borderId="9" xfId="0" applyNumberFormat="1" applyFont="1" applyFill="1" applyBorder="1" applyAlignment="1">
      <alignment horizontal="center" vertical="center"/>
    </xf>
    <xf numFmtId="6" fontId="2" fillId="2" borderId="29" xfId="0" applyNumberFormat="1" applyFont="1" applyFill="1" applyBorder="1" applyAlignment="1">
      <alignment horizontal="center" vertical="center"/>
    </xf>
    <xf numFmtId="164" fontId="2" fillId="2" borderId="28"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2"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25" xfId="0" applyBorder="1"/>
    <xf numFmtId="9" fontId="2" fillId="0" borderId="2" xfId="0" applyNumberFormat="1" applyFont="1" applyBorder="1" applyAlignment="1">
      <alignment horizontal="center"/>
    </xf>
    <xf numFmtId="0" fontId="2" fillId="0" borderId="2" xfId="0" applyFont="1" applyBorder="1" applyAlignment="1">
      <alignment horizontal="center"/>
    </xf>
    <xf numFmtId="0" fontId="0" fillId="0" borderId="14" xfId="0" applyBorder="1"/>
    <xf numFmtId="164" fontId="2" fillId="0" borderId="8" xfId="0" applyNumberFormat="1" applyFont="1" applyBorder="1" applyAlignment="1">
      <alignment horizontal="center" vertical="center"/>
    </xf>
    <xf numFmtId="0" fontId="2" fillId="0" borderId="8" xfId="0" applyFont="1" applyBorder="1" applyAlignment="1">
      <alignment horizontal="center" vertical="center"/>
    </xf>
    <xf numFmtId="6" fontId="2" fillId="0" borderId="8" xfId="0" applyNumberFormat="1" applyFont="1" applyBorder="1" applyAlignment="1">
      <alignment horizontal="center" vertical="center"/>
    </xf>
    <xf numFmtId="0" fontId="2" fillId="0" borderId="19" xfId="0" applyFont="1" applyBorder="1" applyAlignment="1">
      <alignment horizontal="center" vertical="center"/>
    </xf>
    <xf numFmtId="6" fontId="2" fillId="0" borderId="19" xfId="0" applyNumberFormat="1" applyFont="1" applyBorder="1" applyAlignment="1">
      <alignment horizontal="center" vertical="center"/>
    </xf>
    <xf numFmtId="0" fontId="2" fillId="0" borderId="4" xfId="0" applyFont="1" applyBorder="1" applyAlignment="1">
      <alignment horizontal="center" textRotation="90"/>
    </xf>
    <xf numFmtId="0" fontId="2" fillId="0" borderId="2" xfId="0" applyFont="1" applyBorder="1" applyAlignment="1">
      <alignment horizontal="center" textRotation="90"/>
    </xf>
    <xf numFmtId="0" fontId="8" fillId="0" borderId="0" xfId="0" applyFont="1" applyAlignment="1">
      <alignment horizontal="center"/>
    </xf>
    <xf numFmtId="164" fontId="2" fillId="3" borderId="6" xfId="0" applyNumberFormat="1"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6" xfId="0" applyFont="1" applyFill="1" applyBorder="1" applyAlignment="1">
      <alignment horizontal="center" vertical="center" wrapText="1"/>
    </xf>
    <xf numFmtId="6" fontId="2" fillId="3" borderId="6" xfId="0" applyNumberFormat="1" applyFont="1" applyFill="1" applyBorder="1" applyAlignment="1">
      <alignment horizontal="center" vertical="center" wrapText="1"/>
    </xf>
    <xf numFmtId="6" fontId="2" fillId="0" borderId="20" xfId="0" applyNumberFormat="1" applyFont="1" applyBorder="1" applyAlignment="1">
      <alignment horizontal="center"/>
    </xf>
    <xf numFmtId="8" fontId="2" fillId="0" borderId="28" xfId="0" applyNumberFormat="1" applyFont="1" applyBorder="1" applyAlignment="1">
      <alignment horizontal="center"/>
    </xf>
    <xf numFmtId="0" fontId="2" fillId="0" borderId="9" xfId="0" applyFont="1" applyBorder="1" applyAlignment="1">
      <alignment horizontal="center"/>
    </xf>
    <xf numFmtId="0" fontId="2" fillId="0" borderId="17" xfId="0" applyFont="1" applyBorder="1" applyAlignment="1">
      <alignment horizontal="center"/>
    </xf>
    <xf numFmtId="164" fontId="2" fillId="0" borderId="28"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2" fillId="0" borderId="29" xfId="0" applyNumberFormat="1" applyFont="1" applyBorder="1" applyAlignment="1">
      <alignment horizontal="center" vertical="center"/>
    </xf>
    <xf numFmtId="164" fontId="2" fillId="2" borderId="8" xfId="0" applyNumberFormat="1" applyFont="1" applyFill="1" applyBorder="1" applyAlignment="1">
      <alignment horizontal="center" vertical="center"/>
    </xf>
    <xf numFmtId="0" fontId="2" fillId="0" borderId="24" xfId="0" applyFont="1" applyBorder="1" applyAlignment="1">
      <alignment horizontal="center"/>
    </xf>
    <xf numFmtId="6" fontId="2" fillId="0" borderId="28" xfId="0" applyNumberFormat="1" applyFont="1" applyBorder="1" applyAlignment="1">
      <alignment horizontal="center" vertical="center"/>
    </xf>
    <xf numFmtId="6" fontId="2" fillId="0" borderId="9" xfId="0" applyNumberFormat="1" applyFont="1" applyBorder="1" applyAlignment="1">
      <alignment horizontal="center" vertical="center"/>
    </xf>
    <xf numFmtId="6" fontId="2" fillId="0" borderId="20" xfId="0" applyNumberFormat="1" applyFont="1" applyBorder="1" applyAlignment="1">
      <alignment horizontal="center" vertical="center"/>
    </xf>
    <xf numFmtId="6" fontId="2" fillId="0" borderId="17" xfId="0" applyNumberFormat="1" applyFont="1" applyBorder="1" applyAlignment="1">
      <alignment horizontal="center" vertical="center"/>
    </xf>
    <xf numFmtId="6" fontId="2" fillId="0" borderId="23" xfId="0" applyNumberFormat="1" applyFont="1" applyBorder="1" applyAlignment="1">
      <alignment horizontal="center" vertical="center"/>
    </xf>
    <xf numFmtId="0" fontId="2" fillId="3" borderId="33"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481</xdr:colOff>
      <xdr:row>1</xdr:row>
      <xdr:rowOff>309601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32223" cy="6932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6</xdr:col>
      <xdr:colOff>266700</xdr:colOff>
      <xdr:row>5</xdr:row>
      <xdr:rowOff>9525</xdr:rowOff>
    </xdr:to>
    <xdr:pic>
      <xdr:nvPicPr>
        <xdr:cNvPr id="2" name="Picture 2" descr="VNA Logo smal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30194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6</xdr:col>
      <xdr:colOff>266700</xdr:colOff>
      <xdr:row>5</xdr:row>
      <xdr:rowOff>9525</xdr:rowOff>
    </xdr:to>
    <xdr:pic>
      <xdr:nvPicPr>
        <xdr:cNvPr id="2" name="Picture 2" descr="VNA Logo smal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30194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266700</xdr:colOff>
      <xdr:row>0</xdr:row>
      <xdr:rowOff>85725</xdr:rowOff>
    </xdr:from>
    <xdr:to>
      <xdr:col>27</xdr:col>
      <xdr:colOff>342900</xdr:colOff>
      <xdr:row>4</xdr:row>
      <xdr:rowOff>123825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896350" y="85725"/>
          <a:ext cx="30099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2000"/>
            <a:t>For</a:t>
          </a:r>
          <a:r>
            <a:rPr lang="en-US" sz="2000" baseline="0"/>
            <a:t> Use with a CICP Card</a:t>
          </a:r>
          <a:endParaRPr lang="en-US" sz="20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6</xdr:col>
      <xdr:colOff>209550</xdr:colOff>
      <xdr:row>5</xdr:row>
      <xdr:rowOff>9525</xdr:rowOff>
    </xdr:to>
    <xdr:pic>
      <xdr:nvPicPr>
        <xdr:cNvPr id="1029" name="Picture 2" descr="VNA Logo small">
          <a:extLst>
            <a:ext uri="{FF2B5EF4-FFF2-40B4-BE49-F238E27FC236}">
              <a16:creationId xmlns:a16="http://schemas.microsoft.com/office/drawing/2014/main" id="{00000000-0008-0000-0300-00000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30194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247650</xdr:colOff>
      <xdr:row>0</xdr:row>
      <xdr:rowOff>152400</xdr:rowOff>
    </xdr:from>
    <xdr:to>
      <xdr:col>26</xdr:col>
      <xdr:colOff>323850</xdr:colOff>
      <xdr:row>5</xdr:row>
      <xdr:rowOff>28575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8515350" y="152400"/>
          <a:ext cx="30099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2000"/>
            <a:t>For</a:t>
          </a:r>
          <a:r>
            <a:rPr lang="en-US" sz="2000" baseline="0"/>
            <a:t> Use with a CAP Card</a:t>
          </a:r>
          <a:endParaRPr lang="en-US" sz="2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7" Type="http://schemas.openxmlformats.org/officeDocument/2006/relationships/comments" Target="../comments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M68"/>
  <sheetViews>
    <sheetView tabSelected="1" topLeftCell="A3" zoomScale="110" zoomScaleNormal="110" workbookViewId="0">
      <selection activeCell="T2" sqref="T2:AB2"/>
    </sheetView>
  </sheetViews>
  <sheetFormatPr defaultRowHeight="12.75" x14ac:dyDescent="0.2"/>
  <cols>
    <col min="1" max="1" width="23.7109375" customWidth="1"/>
    <col min="2" max="21" width="7.7109375" customWidth="1"/>
    <col min="22" max="25" width="8" hidden="1" customWidth="1"/>
    <col min="26" max="28" width="7.7109375" customWidth="1"/>
    <col min="29" max="29" width="13.140625" customWidth="1"/>
    <col min="31" max="32" width="8.85546875" customWidth="1"/>
  </cols>
  <sheetData>
    <row r="1" spans="1:91" ht="30.2" customHeight="1" x14ac:dyDescent="0.35">
      <c r="E1" s="82"/>
      <c r="F1" s="82"/>
      <c r="G1" s="82"/>
      <c r="H1" s="82"/>
      <c r="I1" s="82"/>
      <c r="R1" s="237" t="s">
        <v>78</v>
      </c>
      <c r="S1" s="237"/>
      <c r="T1" s="237"/>
      <c r="U1" s="237"/>
      <c r="V1" s="237"/>
      <c r="W1" s="237"/>
      <c r="X1" s="237"/>
      <c r="Y1" s="237"/>
      <c r="Z1" s="237"/>
      <c r="AA1" s="237"/>
      <c r="AB1" s="237"/>
    </row>
    <row r="2" spans="1:91" ht="30.2" customHeight="1" thickBot="1" x14ac:dyDescent="0.4">
      <c r="I2" s="83"/>
      <c r="T2" s="238" t="s">
        <v>85</v>
      </c>
      <c r="U2" s="238"/>
      <c r="V2" s="238"/>
      <c r="W2" s="238"/>
      <c r="X2" s="238"/>
      <c r="Y2" s="238"/>
      <c r="Z2" s="238"/>
      <c r="AA2" s="238"/>
      <c r="AB2" s="238"/>
      <c r="AC2" s="84"/>
    </row>
    <row r="3" spans="1:91" ht="24" customHeight="1" thickBot="1" x14ac:dyDescent="0.25">
      <c r="A3" s="239" t="s">
        <v>58</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1"/>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row>
    <row r="4" spans="1:91" s="17" customFormat="1" ht="12.75" customHeight="1" x14ac:dyDescent="0.2">
      <c r="A4" s="69"/>
      <c r="B4" s="77"/>
      <c r="C4" s="228" t="s">
        <v>1</v>
      </c>
      <c r="D4" s="228"/>
      <c r="E4" s="228" t="s">
        <v>2</v>
      </c>
      <c r="F4" s="228"/>
      <c r="G4" s="228" t="s">
        <v>3</v>
      </c>
      <c r="H4" s="228"/>
      <c r="I4" s="228" t="s">
        <v>4</v>
      </c>
      <c r="J4" s="228"/>
      <c r="K4" s="235" t="s">
        <v>5</v>
      </c>
      <c r="L4" s="236"/>
      <c r="M4" s="235" t="s">
        <v>6</v>
      </c>
      <c r="N4" s="236"/>
      <c r="O4" s="228" t="s">
        <v>7</v>
      </c>
      <c r="P4" s="228"/>
      <c r="Q4" s="228" t="s">
        <v>8</v>
      </c>
      <c r="R4" s="228"/>
      <c r="S4" s="235" t="s">
        <v>9</v>
      </c>
      <c r="T4" s="236"/>
      <c r="U4" s="230" t="s">
        <v>10</v>
      </c>
      <c r="V4" s="231"/>
      <c r="W4" s="231"/>
      <c r="X4" s="231"/>
      <c r="Y4" s="231"/>
      <c r="Z4" s="232"/>
      <c r="AA4" s="233" t="s">
        <v>11</v>
      </c>
      <c r="AB4" s="234"/>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s="17" customFormat="1" ht="24.75" customHeight="1" x14ac:dyDescent="0.2">
      <c r="A5" s="89" t="s">
        <v>59</v>
      </c>
      <c r="B5" s="90"/>
      <c r="C5" s="229">
        <v>0</v>
      </c>
      <c r="D5" s="229"/>
      <c r="E5" s="229">
        <v>0</v>
      </c>
      <c r="F5" s="229"/>
      <c r="G5" s="229">
        <v>0</v>
      </c>
      <c r="H5" s="229"/>
      <c r="I5" s="229">
        <v>0</v>
      </c>
      <c r="J5" s="229"/>
      <c r="K5" s="229">
        <v>0</v>
      </c>
      <c r="L5" s="229"/>
      <c r="M5" s="229">
        <v>0</v>
      </c>
      <c r="N5" s="229"/>
      <c r="O5" s="244" t="s">
        <v>74</v>
      </c>
      <c r="P5" s="245"/>
      <c r="Q5" s="245"/>
      <c r="R5" s="245"/>
      <c r="S5" s="245"/>
      <c r="T5" s="245"/>
      <c r="U5" s="245"/>
      <c r="V5" s="245"/>
      <c r="W5" s="245"/>
      <c r="X5" s="245"/>
      <c r="Y5" s="245"/>
      <c r="Z5" s="245"/>
      <c r="AA5" s="245"/>
      <c r="AB5" s="246"/>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row>
    <row r="6" spans="1:91" s="17" customFormat="1" ht="24" customHeight="1" thickBot="1" x14ac:dyDescent="0.25">
      <c r="A6" s="91" t="s">
        <v>60</v>
      </c>
      <c r="B6" s="92"/>
      <c r="C6" s="243">
        <v>2</v>
      </c>
      <c r="D6" s="243"/>
      <c r="E6" s="243">
        <v>2</v>
      </c>
      <c r="F6" s="243"/>
      <c r="G6" s="243">
        <v>2</v>
      </c>
      <c r="H6" s="243"/>
      <c r="I6" s="243">
        <v>2</v>
      </c>
      <c r="J6" s="243"/>
      <c r="K6" s="243">
        <v>2</v>
      </c>
      <c r="L6" s="243"/>
      <c r="M6" s="243">
        <v>2</v>
      </c>
      <c r="N6" s="243"/>
      <c r="O6" s="247"/>
      <c r="P6" s="248"/>
      <c r="Q6" s="248"/>
      <c r="R6" s="248"/>
      <c r="S6" s="248"/>
      <c r="T6" s="248"/>
      <c r="U6" s="248"/>
      <c r="V6" s="248"/>
      <c r="W6" s="248"/>
      <c r="X6" s="248"/>
      <c r="Y6" s="248"/>
      <c r="Z6" s="248"/>
      <c r="AA6" s="248"/>
      <c r="AB6" s="249"/>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row>
    <row r="7" spans="1:91" s="17" customFormat="1" ht="14.1" customHeight="1" x14ac:dyDescent="0.2">
      <c r="A7" s="93" t="s">
        <v>57</v>
      </c>
      <c r="B7" s="94"/>
      <c r="C7" s="95"/>
      <c r="D7" s="95"/>
      <c r="E7" s="95"/>
      <c r="F7" s="95"/>
      <c r="G7" s="95"/>
      <c r="H7" s="95"/>
      <c r="I7" s="95"/>
      <c r="J7" s="95"/>
      <c r="K7" s="95"/>
      <c r="L7" s="95"/>
      <c r="M7" s="95"/>
      <c r="N7" s="95"/>
      <c r="O7" s="96"/>
      <c r="P7" s="96"/>
      <c r="Q7" s="96"/>
      <c r="R7" s="96"/>
      <c r="S7" s="96"/>
      <c r="T7" s="97"/>
      <c r="U7" s="97"/>
      <c r="V7" s="97"/>
      <c r="W7" s="97"/>
      <c r="X7" s="97"/>
      <c r="Y7" s="97"/>
      <c r="Z7" s="97"/>
      <c r="AA7" s="97"/>
      <c r="AB7" s="9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row>
    <row r="8" spans="1:91" ht="14.1" customHeight="1" thickBot="1" x14ac:dyDescent="0.25">
      <c r="A8" s="99" t="s">
        <v>73</v>
      </c>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
      <c r="AD8" s="5"/>
    </row>
    <row r="9" spans="1:91" ht="24" customHeight="1" thickBot="1" x14ac:dyDescent="0.25">
      <c r="A9" s="193" t="s">
        <v>83</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204"/>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row>
    <row r="10" spans="1:91" ht="14.1" customHeight="1" x14ac:dyDescent="0.2">
      <c r="A10" s="101" t="s">
        <v>71</v>
      </c>
      <c r="B10" s="102"/>
      <c r="C10" s="175" t="s">
        <v>1</v>
      </c>
      <c r="D10" s="175"/>
      <c r="E10" s="175" t="s">
        <v>2</v>
      </c>
      <c r="F10" s="175"/>
      <c r="G10" s="175" t="s">
        <v>3</v>
      </c>
      <c r="H10" s="175"/>
      <c r="I10" s="175" t="s">
        <v>4</v>
      </c>
      <c r="J10" s="175"/>
      <c r="K10" s="175" t="s">
        <v>5</v>
      </c>
      <c r="L10" s="175"/>
      <c r="M10" s="175" t="s">
        <v>6</v>
      </c>
      <c r="N10" s="175"/>
      <c r="O10" s="175" t="s">
        <v>7</v>
      </c>
      <c r="P10" s="175"/>
      <c r="Q10" s="175" t="s">
        <v>8</v>
      </c>
      <c r="R10" s="175"/>
      <c r="S10" s="184" t="s">
        <v>9</v>
      </c>
      <c r="T10" s="185"/>
      <c r="U10" s="205" t="s">
        <v>10</v>
      </c>
      <c r="V10" s="207"/>
      <c r="W10" s="207"/>
      <c r="X10" s="207"/>
      <c r="Y10" s="207"/>
      <c r="Z10" s="206"/>
      <c r="AA10" s="242" t="s">
        <v>11</v>
      </c>
      <c r="AB10" s="219"/>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row>
    <row r="11" spans="1:91" s="73" customFormat="1" ht="34.5" customHeight="1" x14ac:dyDescent="0.2">
      <c r="A11" s="103" t="s">
        <v>77</v>
      </c>
      <c r="B11" s="104"/>
      <c r="C11" s="168">
        <v>10</v>
      </c>
      <c r="D11" s="215"/>
      <c r="E11" s="215"/>
      <c r="F11" s="215"/>
      <c r="G11" s="215"/>
      <c r="H11" s="215"/>
      <c r="I11" s="215"/>
      <c r="J11" s="169"/>
      <c r="K11" s="167">
        <v>20</v>
      </c>
      <c r="L11" s="167"/>
      <c r="M11" s="167">
        <v>25</v>
      </c>
      <c r="N11" s="167"/>
      <c r="O11" s="167">
        <v>25</v>
      </c>
      <c r="P11" s="167"/>
      <c r="Q11" s="167">
        <v>35</v>
      </c>
      <c r="R11" s="167"/>
      <c r="S11" s="168">
        <v>40</v>
      </c>
      <c r="T11" s="169"/>
      <c r="U11" s="170" t="s">
        <v>80</v>
      </c>
      <c r="V11" s="171"/>
      <c r="W11" s="171"/>
      <c r="X11" s="171"/>
      <c r="Y11" s="171"/>
      <c r="Z11" s="172"/>
      <c r="AA11" s="171" t="s">
        <v>25</v>
      </c>
      <c r="AB11" s="173"/>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row>
    <row r="12" spans="1:91" s="73" customFormat="1" ht="25.9" customHeight="1" x14ac:dyDescent="0.2">
      <c r="A12" s="103" t="s">
        <v>81</v>
      </c>
      <c r="B12" s="104"/>
      <c r="C12" s="168">
        <v>10</v>
      </c>
      <c r="D12" s="215"/>
      <c r="E12" s="215"/>
      <c r="F12" s="215"/>
      <c r="G12" s="215"/>
      <c r="H12" s="215"/>
      <c r="I12" s="215"/>
      <c r="J12" s="169"/>
      <c r="K12" s="167">
        <v>20</v>
      </c>
      <c r="L12" s="167"/>
      <c r="M12" s="167">
        <v>25</v>
      </c>
      <c r="N12" s="167"/>
      <c r="O12" s="167">
        <v>25</v>
      </c>
      <c r="P12" s="167"/>
      <c r="Q12" s="167">
        <v>35</v>
      </c>
      <c r="R12" s="167"/>
      <c r="S12" s="168">
        <v>40</v>
      </c>
      <c r="T12" s="169"/>
      <c r="U12" s="170" t="s">
        <v>80</v>
      </c>
      <c r="V12" s="171"/>
      <c r="W12" s="171"/>
      <c r="X12" s="171"/>
      <c r="Y12" s="171"/>
      <c r="Z12" s="172"/>
      <c r="AA12" s="171" t="s">
        <v>25</v>
      </c>
      <c r="AB12" s="173"/>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row>
    <row r="13" spans="1:91" s="73" customFormat="1" ht="14.45" customHeight="1" x14ac:dyDescent="0.2">
      <c r="A13" s="105" t="s">
        <v>72</v>
      </c>
      <c r="B13" s="104"/>
      <c r="C13" s="260">
        <v>10</v>
      </c>
      <c r="D13" s="261"/>
      <c r="E13" s="261"/>
      <c r="F13" s="261"/>
      <c r="G13" s="261"/>
      <c r="H13" s="261"/>
      <c r="I13" s="261"/>
      <c r="J13" s="262"/>
      <c r="K13" s="168">
        <v>15</v>
      </c>
      <c r="L13" s="169"/>
      <c r="M13" s="168">
        <v>20</v>
      </c>
      <c r="N13" s="169"/>
      <c r="O13" s="168">
        <v>20</v>
      </c>
      <c r="P13" s="169"/>
      <c r="Q13" s="168">
        <v>35</v>
      </c>
      <c r="R13" s="169"/>
      <c r="S13" s="168">
        <v>40</v>
      </c>
      <c r="T13" s="169"/>
      <c r="U13" s="170" t="s">
        <v>80</v>
      </c>
      <c r="V13" s="171"/>
      <c r="W13" s="171"/>
      <c r="X13" s="171"/>
      <c r="Y13" s="171"/>
      <c r="Z13" s="171"/>
      <c r="AA13" s="170" t="s">
        <v>25</v>
      </c>
      <c r="AB13" s="173"/>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row>
    <row r="14" spans="1:91" s="73" customFormat="1" ht="24" customHeight="1" thickBot="1" x14ac:dyDescent="0.25">
      <c r="A14" s="106" t="s">
        <v>84</v>
      </c>
      <c r="B14" s="104"/>
      <c r="C14" s="263">
        <v>10</v>
      </c>
      <c r="D14" s="179"/>
      <c r="E14" s="179"/>
      <c r="F14" s="179"/>
      <c r="G14" s="179"/>
      <c r="H14" s="179"/>
      <c r="I14" s="179"/>
      <c r="J14" s="264"/>
      <c r="K14" s="263">
        <v>20</v>
      </c>
      <c r="L14" s="265"/>
      <c r="M14" s="263">
        <v>25</v>
      </c>
      <c r="N14" s="264"/>
      <c r="O14" s="263">
        <v>25</v>
      </c>
      <c r="P14" s="264"/>
      <c r="Q14" s="263">
        <v>35</v>
      </c>
      <c r="R14" s="265"/>
      <c r="S14" s="176">
        <v>35</v>
      </c>
      <c r="T14" s="177"/>
      <c r="U14" s="178" t="s">
        <v>25</v>
      </c>
      <c r="V14" s="179"/>
      <c r="W14" s="179"/>
      <c r="X14" s="179"/>
      <c r="Y14" s="179"/>
      <c r="Z14" s="179"/>
      <c r="AA14" s="179"/>
      <c r="AB14" s="180"/>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row>
    <row r="15" spans="1:91" ht="14.1" customHeight="1" x14ac:dyDescent="0.2">
      <c r="A15" s="101" t="s">
        <v>70</v>
      </c>
      <c r="B15" s="102"/>
      <c r="C15" s="175" t="s">
        <v>1</v>
      </c>
      <c r="D15" s="175"/>
      <c r="E15" s="175" t="s">
        <v>2</v>
      </c>
      <c r="F15" s="175"/>
      <c r="G15" s="175" t="s">
        <v>3</v>
      </c>
      <c r="H15" s="175"/>
      <c r="I15" s="175" t="s">
        <v>4</v>
      </c>
      <c r="J15" s="175"/>
      <c r="K15" s="175" t="s">
        <v>5</v>
      </c>
      <c r="L15" s="175"/>
      <c r="M15" s="175" t="s">
        <v>6</v>
      </c>
      <c r="N15" s="175"/>
      <c r="O15" s="175" t="s">
        <v>7</v>
      </c>
      <c r="P15" s="175"/>
      <c r="Q15" s="175" t="s">
        <v>8</v>
      </c>
      <c r="R15" s="175"/>
      <c r="S15" s="184" t="s">
        <v>9</v>
      </c>
      <c r="T15" s="185"/>
      <c r="U15" s="205" t="s">
        <v>10</v>
      </c>
      <c r="V15" s="207"/>
      <c r="W15" s="207"/>
      <c r="X15" s="207"/>
      <c r="Y15" s="207"/>
      <c r="Z15" s="206"/>
      <c r="AA15" s="242" t="s">
        <v>11</v>
      </c>
      <c r="AB15" s="219"/>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row>
    <row r="16" spans="1:91" s="73" customFormat="1" ht="45" customHeight="1" x14ac:dyDescent="0.2">
      <c r="A16" s="105" t="s">
        <v>76</v>
      </c>
      <c r="B16" s="104"/>
      <c r="C16" s="260">
        <v>10</v>
      </c>
      <c r="D16" s="261"/>
      <c r="E16" s="261"/>
      <c r="F16" s="261"/>
      <c r="G16" s="261"/>
      <c r="H16" s="261"/>
      <c r="I16" s="261"/>
      <c r="J16" s="262"/>
      <c r="K16" s="186">
        <v>20</v>
      </c>
      <c r="L16" s="186"/>
      <c r="M16" s="186">
        <v>25</v>
      </c>
      <c r="N16" s="186"/>
      <c r="O16" s="186">
        <v>25</v>
      </c>
      <c r="P16" s="186"/>
      <c r="Q16" s="186">
        <v>35</v>
      </c>
      <c r="R16" s="186"/>
      <c r="S16" s="168">
        <v>35</v>
      </c>
      <c r="T16" s="169"/>
      <c r="U16" s="255" t="s">
        <v>25</v>
      </c>
      <c r="V16" s="256"/>
      <c r="W16" s="256"/>
      <c r="X16" s="256"/>
      <c r="Y16" s="256"/>
      <c r="Z16" s="256"/>
      <c r="AA16" s="256"/>
      <c r="AB16" s="257"/>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row>
    <row r="17" spans="1:91" s="88" customFormat="1" ht="43.5" customHeight="1" x14ac:dyDescent="0.2">
      <c r="A17" s="105" t="s">
        <v>79</v>
      </c>
      <c r="B17" s="107"/>
      <c r="C17" s="187">
        <v>10</v>
      </c>
      <c r="D17" s="268"/>
      <c r="E17" s="268"/>
      <c r="F17" s="268"/>
      <c r="G17" s="268"/>
      <c r="H17" s="268"/>
      <c r="I17" s="268"/>
      <c r="J17" s="188"/>
      <c r="K17" s="266">
        <v>20</v>
      </c>
      <c r="L17" s="266"/>
      <c r="M17" s="266">
        <v>25</v>
      </c>
      <c r="N17" s="266"/>
      <c r="O17" s="266">
        <v>25</v>
      </c>
      <c r="P17" s="266"/>
      <c r="Q17" s="266">
        <v>35</v>
      </c>
      <c r="R17" s="267"/>
      <c r="S17" s="187">
        <v>35</v>
      </c>
      <c r="T17" s="188"/>
      <c r="U17" s="181" t="s">
        <v>25</v>
      </c>
      <c r="V17" s="182"/>
      <c r="W17" s="182"/>
      <c r="X17" s="182"/>
      <c r="Y17" s="182"/>
      <c r="Z17" s="182"/>
      <c r="AA17" s="182"/>
      <c r="AB17" s="183"/>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row>
    <row r="18" spans="1:91" ht="27" customHeight="1" thickBot="1" x14ac:dyDescent="0.25">
      <c r="A18" s="192" t="s">
        <v>56</v>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row>
    <row r="19" spans="1:91" s="86" customFormat="1" ht="26.45" customHeight="1" thickBot="1" x14ac:dyDescent="0.25">
      <c r="A19" s="193" t="s">
        <v>67</v>
      </c>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row>
    <row r="20" spans="1:91" s="73" customFormat="1" ht="14.1" customHeight="1" x14ac:dyDescent="0.2">
      <c r="A20" s="108"/>
      <c r="B20" s="109" t="s">
        <v>0</v>
      </c>
      <c r="C20" s="110" t="s">
        <v>1</v>
      </c>
      <c r="D20" s="111"/>
      <c r="E20" s="110" t="s">
        <v>2</v>
      </c>
      <c r="F20" s="111"/>
      <c r="G20" s="110" t="s">
        <v>3</v>
      </c>
      <c r="H20" s="111"/>
      <c r="I20" s="110" t="s">
        <v>4</v>
      </c>
      <c r="J20" s="111"/>
      <c r="K20" s="110" t="s">
        <v>5</v>
      </c>
      <c r="L20" s="111"/>
      <c r="M20" s="110" t="s">
        <v>6</v>
      </c>
      <c r="N20" s="111"/>
      <c r="O20" s="110" t="s">
        <v>7</v>
      </c>
      <c r="P20" s="111"/>
      <c r="Q20" s="110" t="s">
        <v>8</v>
      </c>
      <c r="R20" s="111"/>
      <c r="S20" s="110" t="s">
        <v>9</v>
      </c>
      <c r="T20" s="111"/>
      <c r="U20" s="112" t="s">
        <v>10</v>
      </c>
      <c r="V20" s="113"/>
      <c r="W20" s="113"/>
      <c r="X20" s="113"/>
      <c r="Y20" s="113"/>
      <c r="Z20" s="114"/>
      <c r="AA20" s="115" t="s">
        <v>11</v>
      </c>
      <c r="AB20" s="116"/>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row>
    <row r="21" spans="1:91" s="73" customFormat="1" ht="24" customHeight="1" x14ac:dyDescent="0.2">
      <c r="A21" s="117" t="s">
        <v>26</v>
      </c>
      <c r="B21" s="118"/>
      <c r="C21" s="195">
        <v>0</v>
      </c>
      <c r="D21" s="196"/>
      <c r="E21" s="196"/>
      <c r="F21" s="196"/>
      <c r="G21" s="196"/>
      <c r="H21" s="196"/>
      <c r="I21" s="196"/>
      <c r="J21" s="197"/>
      <c r="K21" s="119">
        <f>K11</f>
        <v>20</v>
      </c>
      <c r="L21" s="120"/>
      <c r="M21" s="119">
        <f>M11</f>
        <v>25</v>
      </c>
      <c r="N21" s="120"/>
      <c r="O21" s="119">
        <f>O11</f>
        <v>25</v>
      </c>
      <c r="P21" s="120"/>
      <c r="Q21" s="119">
        <f>Q11</f>
        <v>35</v>
      </c>
      <c r="R21" s="120"/>
      <c r="S21" s="119">
        <v>35</v>
      </c>
      <c r="T21" s="120"/>
      <c r="U21" s="119">
        <v>40</v>
      </c>
      <c r="V21" s="121"/>
      <c r="W21" s="121"/>
      <c r="X21" s="121"/>
      <c r="Y21" s="121"/>
      <c r="Z21" s="120"/>
      <c r="AA21" s="122" t="s">
        <v>25</v>
      </c>
      <c r="AB21" s="123"/>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row>
    <row r="22" spans="1:91" s="73" customFormat="1" ht="14.1" customHeight="1" x14ac:dyDescent="0.2">
      <c r="A22" s="124" t="s">
        <v>37</v>
      </c>
      <c r="B22" s="125"/>
      <c r="C22" s="198"/>
      <c r="D22" s="199"/>
      <c r="E22" s="199"/>
      <c r="F22" s="199"/>
      <c r="G22" s="199"/>
      <c r="H22" s="199"/>
      <c r="I22" s="199"/>
      <c r="J22" s="200"/>
      <c r="K22" s="119">
        <v>30</v>
      </c>
      <c r="L22" s="120"/>
      <c r="M22" s="119">
        <v>75</v>
      </c>
      <c r="N22" s="120"/>
      <c r="O22" s="119">
        <v>120</v>
      </c>
      <c r="P22" s="120"/>
      <c r="Q22" s="119">
        <v>165</v>
      </c>
      <c r="R22" s="120"/>
      <c r="S22" s="119">
        <v>210</v>
      </c>
      <c r="T22" s="120"/>
      <c r="U22" s="119">
        <v>270</v>
      </c>
      <c r="V22" s="121"/>
      <c r="W22" s="121"/>
      <c r="X22" s="121"/>
      <c r="Y22" s="121"/>
      <c r="Z22" s="120"/>
      <c r="AA22" s="119">
        <v>300</v>
      </c>
      <c r="AB22" s="123"/>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row>
    <row r="23" spans="1:91" s="73" customFormat="1" ht="24.75" customHeight="1" x14ac:dyDescent="0.2">
      <c r="A23" s="124" t="s">
        <v>38</v>
      </c>
      <c r="B23" s="125"/>
      <c r="C23" s="198"/>
      <c r="D23" s="199"/>
      <c r="E23" s="199"/>
      <c r="F23" s="199"/>
      <c r="G23" s="199"/>
      <c r="H23" s="199"/>
      <c r="I23" s="199"/>
      <c r="J23" s="200"/>
      <c r="K23" s="119">
        <v>19</v>
      </c>
      <c r="L23" s="120"/>
      <c r="M23" s="119">
        <v>46</v>
      </c>
      <c r="N23" s="120"/>
      <c r="O23" s="119">
        <v>74</v>
      </c>
      <c r="P23" s="120"/>
      <c r="Q23" s="119">
        <v>102</v>
      </c>
      <c r="R23" s="120"/>
      <c r="S23" s="119">
        <v>130</v>
      </c>
      <c r="T23" s="120"/>
      <c r="U23" s="119">
        <v>167</v>
      </c>
      <c r="V23" s="121"/>
      <c r="W23" s="121"/>
      <c r="X23" s="121"/>
      <c r="Y23" s="121"/>
      <c r="Z23" s="120"/>
      <c r="AA23" s="119">
        <v>185</v>
      </c>
      <c r="AB23" s="123"/>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row>
    <row r="24" spans="1:91" s="73" customFormat="1" ht="24" customHeight="1" x14ac:dyDescent="0.2">
      <c r="A24" s="124" t="s">
        <v>39</v>
      </c>
      <c r="B24" s="125"/>
      <c r="C24" s="198"/>
      <c r="D24" s="199"/>
      <c r="E24" s="199"/>
      <c r="F24" s="199"/>
      <c r="G24" s="199"/>
      <c r="H24" s="199"/>
      <c r="I24" s="199"/>
      <c r="J24" s="200"/>
      <c r="K24" s="119">
        <v>33</v>
      </c>
      <c r="L24" s="120"/>
      <c r="M24" s="119">
        <v>81</v>
      </c>
      <c r="N24" s="120"/>
      <c r="O24" s="119">
        <v>130</v>
      </c>
      <c r="P24" s="120"/>
      <c r="Q24" s="119">
        <v>179</v>
      </c>
      <c r="R24" s="120"/>
      <c r="S24" s="119">
        <v>228</v>
      </c>
      <c r="T24" s="120"/>
      <c r="U24" s="119">
        <v>293</v>
      </c>
      <c r="V24" s="121"/>
      <c r="W24" s="121"/>
      <c r="X24" s="121"/>
      <c r="Y24" s="121"/>
      <c r="Z24" s="120"/>
      <c r="AA24" s="119">
        <v>325</v>
      </c>
      <c r="AB24" s="123"/>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row>
    <row r="25" spans="1:91" s="73" customFormat="1" ht="15.75" customHeight="1" x14ac:dyDescent="0.2">
      <c r="A25" s="126" t="s">
        <v>66</v>
      </c>
      <c r="B25" s="125"/>
      <c r="C25" s="198"/>
      <c r="D25" s="199"/>
      <c r="E25" s="199"/>
      <c r="F25" s="199"/>
      <c r="G25" s="199"/>
      <c r="H25" s="199"/>
      <c r="I25" s="199"/>
      <c r="J25" s="200"/>
      <c r="K25" s="119">
        <v>20</v>
      </c>
      <c r="L25" s="120"/>
      <c r="M25" s="119">
        <v>25</v>
      </c>
      <c r="N25" s="120"/>
      <c r="O25" s="119">
        <v>30</v>
      </c>
      <c r="P25" s="120"/>
      <c r="Q25" s="119">
        <v>35</v>
      </c>
      <c r="R25" s="120"/>
      <c r="S25" s="119">
        <v>40</v>
      </c>
      <c r="T25" s="120"/>
      <c r="U25" s="119">
        <v>45</v>
      </c>
      <c r="V25" s="121"/>
      <c r="W25" s="121"/>
      <c r="X25" s="121"/>
      <c r="Y25" s="121"/>
      <c r="Z25" s="120"/>
      <c r="AA25" s="127">
        <v>50</v>
      </c>
      <c r="AB25" s="128"/>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row>
    <row r="26" spans="1:91" ht="24" customHeight="1" thickBot="1" x14ac:dyDescent="0.25">
      <c r="A26" s="129" t="s">
        <v>40</v>
      </c>
      <c r="B26" s="130"/>
      <c r="C26" s="201"/>
      <c r="D26" s="202"/>
      <c r="E26" s="202"/>
      <c r="F26" s="202"/>
      <c r="G26" s="202"/>
      <c r="H26" s="202"/>
      <c r="I26" s="202"/>
      <c r="J26" s="203"/>
      <c r="K26" s="131">
        <v>2</v>
      </c>
      <c r="L26" s="132"/>
      <c r="M26" s="131">
        <v>4</v>
      </c>
      <c r="N26" s="132"/>
      <c r="O26" s="131">
        <v>6</v>
      </c>
      <c r="P26" s="132"/>
      <c r="Q26" s="131">
        <v>8</v>
      </c>
      <c r="R26" s="132"/>
      <c r="S26" s="131">
        <v>10</v>
      </c>
      <c r="T26" s="132"/>
      <c r="U26" s="133">
        <v>13</v>
      </c>
      <c r="V26" s="134"/>
      <c r="W26" s="134"/>
      <c r="X26" s="134"/>
      <c r="Y26" s="134"/>
      <c r="Z26" s="135"/>
      <c r="AA26" s="131">
        <v>15</v>
      </c>
      <c r="AB26" s="136"/>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row>
    <row r="27" spans="1:91" s="17" customFormat="1" ht="14.1" customHeight="1" x14ac:dyDescent="0.2">
      <c r="A27" s="137"/>
      <c r="B27" s="138" t="s">
        <v>28</v>
      </c>
      <c r="C27" s="139"/>
      <c r="D27" s="140"/>
      <c r="E27" s="140"/>
      <c r="F27" s="140"/>
      <c r="G27" s="140"/>
      <c r="H27" s="140"/>
      <c r="I27" s="140"/>
      <c r="J27" s="140"/>
      <c r="K27" s="138" t="s">
        <v>27</v>
      </c>
      <c r="L27" s="95"/>
      <c r="M27" s="95"/>
      <c r="N27" s="140"/>
      <c r="O27" s="95"/>
      <c r="P27" s="140"/>
      <c r="Q27" s="95"/>
      <c r="R27" s="95"/>
      <c r="S27" s="95"/>
      <c r="T27" s="140"/>
      <c r="U27" s="95"/>
      <c r="V27" s="95"/>
      <c r="W27" s="95"/>
      <c r="X27" s="95"/>
      <c r="Y27" s="95"/>
      <c r="Z27" s="95"/>
      <c r="AA27" s="95"/>
      <c r="AB27" s="94"/>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row>
    <row r="28" spans="1:91" s="73" customFormat="1" ht="14.1" customHeight="1" thickBot="1" x14ac:dyDescent="0.25">
      <c r="A28" s="137"/>
      <c r="B28" s="94"/>
      <c r="C28" s="139"/>
      <c r="D28" s="140"/>
      <c r="E28" s="140"/>
      <c r="F28" s="140"/>
      <c r="G28" s="140"/>
      <c r="H28" s="140"/>
      <c r="I28" s="140"/>
      <c r="J28" s="140"/>
      <c r="K28" s="95"/>
      <c r="L28" s="95"/>
      <c r="M28" s="95"/>
      <c r="N28" s="140"/>
      <c r="O28" s="95"/>
      <c r="P28" s="140"/>
      <c r="Q28" s="95"/>
      <c r="R28" s="95"/>
      <c r="S28" s="95"/>
      <c r="T28" s="140"/>
      <c r="U28" s="95"/>
      <c r="V28" s="95"/>
      <c r="W28" s="95"/>
      <c r="X28" s="95"/>
      <c r="Y28" s="95"/>
      <c r="Z28" s="95"/>
      <c r="AA28" s="95"/>
      <c r="AB28" s="94"/>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row>
    <row r="29" spans="1:91" s="73" customFormat="1" ht="24" customHeight="1" thickBot="1" x14ac:dyDescent="0.25">
      <c r="A29" s="193" t="s">
        <v>68</v>
      </c>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204"/>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row>
    <row r="30" spans="1:91" s="73" customFormat="1" ht="14.1" customHeight="1" x14ac:dyDescent="0.2">
      <c r="A30" s="108"/>
      <c r="B30" s="109" t="s">
        <v>0</v>
      </c>
      <c r="C30" s="175" t="s">
        <v>1</v>
      </c>
      <c r="D30" s="175"/>
      <c r="E30" s="175" t="s">
        <v>2</v>
      </c>
      <c r="F30" s="175"/>
      <c r="G30" s="175" t="s">
        <v>3</v>
      </c>
      <c r="H30" s="175"/>
      <c r="I30" s="175" t="s">
        <v>4</v>
      </c>
      <c r="J30" s="175"/>
      <c r="K30" s="175" t="s">
        <v>5</v>
      </c>
      <c r="L30" s="175"/>
      <c r="M30" s="175" t="s">
        <v>6</v>
      </c>
      <c r="N30" s="175"/>
      <c r="O30" s="175" t="s">
        <v>7</v>
      </c>
      <c r="P30" s="175"/>
      <c r="Q30" s="175" t="s">
        <v>8</v>
      </c>
      <c r="R30" s="175"/>
      <c r="S30" s="184" t="s">
        <v>9</v>
      </c>
      <c r="T30" s="185"/>
      <c r="U30" s="205" t="s">
        <v>10</v>
      </c>
      <c r="V30" s="207"/>
      <c r="W30" s="207"/>
      <c r="X30" s="207"/>
      <c r="Y30" s="207"/>
      <c r="Z30" s="206"/>
      <c r="AA30" s="218" t="s">
        <v>11</v>
      </c>
      <c r="AB30" s="219"/>
      <c r="AC30" s="72"/>
      <c r="AD30" s="80"/>
      <c r="AE30" s="80"/>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row>
    <row r="31" spans="1:91" s="73" customFormat="1" ht="14.1" customHeight="1" x14ac:dyDescent="0.2">
      <c r="A31" s="141" t="s">
        <v>54</v>
      </c>
      <c r="B31" s="142">
        <v>0</v>
      </c>
      <c r="C31" s="174">
        <v>5</v>
      </c>
      <c r="D31" s="174"/>
      <c r="E31" s="174"/>
      <c r="F31" s="174"/>
      <c r="G31" s="174"/>
      <c r="H31" s="174"/>
      <c r="I31" s="174"/>
      <c r="J31" s="174"/>
      <c r="K31" s="174">
        <v>7</v>
      </c>
      <c r="L31" s="174"/>
      <c r="M31" s="174"/>
      <c r="N31" s="174"/>
      <c r="O31" s="174">
        <v>10</v>
      </c>
      <c r="P31" s="174"/>
      <c r="Q31" s="174"/>
      <c r="R31" s="174"/>
      <c r="S31" s="170">
        <v>15</v>
      </c>
      <c r="T31" s="172"/>
      <c r="U31" s="174" t="s">
        <v>25</v>
      </c>
      <c r="V31" s="174"/>
      <c r="W31" s="174"/>
      <c r="X31" s="174"/>
      <c r="Y31" s="174"/>
      <c r="Z31" s="174"/>
      <c r="AA31" s="174"/>
      <c r="AB31" s="217"/>
      <c r="AC31" s="72"/>
      <c r="AD31" s="80"/>
      <c r="AE31" s="81"/>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row>
    <row r="32" spans="1:91" s="73" customFormat="1" ht="14.1" customHeight="1" thickBot="1" x14ac:dyDescent="0.25">
      <c r="A32" s="143" t="s">
        <v>55</v>
      </c>
      <c r="B32" s="144">
        <v>0</v>
      </c>
      <c r="C32" s="216">
        <v>5</v>
      </c>
      <c r="D32" s="216"/>
      <c r="E32" s="216"/>
      <c r="F32" s="216"/>
      <c r="G32" s="216"/>
      <c r="H32" s="216"/>
      <c r="I32" s="216"/>
      <c r="J32" s="216"/>
      <c r="K32" s="216">
        <v>10</v>
      </c>
      <c r="L32" s="216"/>
      <c r="M32" s="216"/>
      <c r="N32" s="216"/>
      <c r="O32" s="216"/>
      <c r="P32" s="216"/>
      <c r="Q32" s="216">
        <v>15</v>
      </c>
      <c r="R32" s="216"/>
      <c r="S32" s="216"/>
      <c r="T32" s="216"/>
      <c r="U32" s="258" t="s">
        <v>25</v>
      </c>
      <c r="V32" s="212"/>
      <c r="W32" s="212"/>
      <c r="X32" s="212"/>
      <c r="Y32" s="212"/>
      <c r="Z32" s="212"/>
      <c r="AA32" s="212"/>
      <c r="AB32" s="259"/>
      <c r="AC32" s="72"/>
      <c r="AD32" s="80"/>
      <c r="AE32" s="81"/>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row>
    <row r="33" spans="1:91" ht="14.1" customHeight="1" thickBot="1" x14ac:dyDescent="0.25">
      <c r="A33" s="145"/>
      <c r="B33" s="146"/>
      <c r="C33" s="147"/>
      <c r="D33" s="147"/>
      <c r="E33" s="147"/>
      <c r="F33" s="147"/>
      <c r="G33" s="147"/>
      <c r="H33" s="147"/>
      <c r="I33" s="147"/>
      <c r="J33" s="147"/>
      <c r="K33" s="147"/>
      <c r="L33" s="147"/>
      <c r="M33" s="147"/>
      <c r="N33" s="147"/>
      <c r="O33" s="147"/>
      <c r="P33" s="147"/>
      <c r="Q33" s="147"/>
      <c r="R33" s="147"/>
      <c r="S33" s="147"/>
      <c r="T33" s="147"/>
      <c r="U33" s="148"/>
      <c r="V33" s="149"/>
      <c r="W33" s="149"/>
      <c r="X33" s="149"/>
      <c r="Y33" s="149"/>
      <c r="Z33" s="149"/>
      <c r="AA33" s="149"/>
      <c r="AB33" s="149"/>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row>
    <row r="34" spans="1:91" ht="24" customHeight="1" thickBot="1" x14ac:dyDescent="0.25">
      <c r="A34" s="193" t="s">
        <v>69</v>
      </c>
      <c r="B34" s="194"/>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204"/>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row>
    <row r="35" spans="1:91" s="17" customFormat="1" ht="26.45" customHeight="1" x14ac:dyDescent="0.2">
      <c r="A35" s="108"/>
      <c r="B35" s="109" t="s">
        <v>61</v>
      </c>
      <c r="C35" s="184" t="s">
        <v>1</v>
      </c>
      <c r="D35" s="185"/>
      <c r="E35" s="184" t="s">
        <v>2</v>
      </c>
      <c r="F35" s="185"/>
      <c r="G35" s="184" t="s">
        <v>3</v>
      </c>
      <c r="H35" s="185"/>
      <c r="I35" s="184" t="s">
        <v>4</v>
      </c>
      <c r="J35" s="185"/>
      <c r="K35" s="184" t="s">
        <v>5</v>
      </c>
      <c r="L35" s="185"/>
      <c r="M35" s="184" t="s">
        <v>6</v>
      </c>
      <c r="N35" s="185"/>
      <c r="O35" s="184" t="s">
        <v>7</v>
      </c>
      <c r="P35" s="185"/>
      <c r="Q35" s="184" t="s">
        <v>8</v>
      </c>
      <c r="R35" s="185"/>
      <c r="S35" s="184" t="s">
        <v>9</v>
      </c>
      <c r="T35" s="185"/>
      <c r="U35" s="205" t="s">
        <v>10</v>
      </c>
      <c r="V35" s="207"/>
      <c r="W35" s="207"/>
      <c r="X35" s="207"/>
      <c r="Y35" s="207"/>
      <c r="Z35" s="206"/>
      <c r="AA35" s="218" t="s">
        <v>11</v>
      </c>
      <c r="AB35" s="223"/>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row>
    <row r="36" spans="1:91" s="17" customFormat="1" ht="14.1" customHeight="1" x14ac:dyDescent="0.2">
      <c r="A36" s="150" t="s">
        <v>62</v>
      </c>
      <c r="B36" s="151">
        <v>0</v>
      </c>
      <c r="C36" s="224">
        <v>0.25</v>
      </c>
      <c r="D36" s="225"/>
      <c r="E36" s="225"/>
      <c r="F36" s="225"/>
      <c r="G36" s="225"/>
      <c r="H36" s="225"/>
      <c r="I36" s="225"/>
      <c r="J36" s="226"/>
      <c r="K36" s="162">
        <v>0.5</v>
      </c>
      <c r="L36" s="163"/>
      <c r="M36" s="163"/>
      <c r="N36" s="163"/>
      <c r="O36" s="163"/>
      <c r="P36" s="163"/>
      <c r="Q36" s="163"/>
      <c r="R36" s="163"/>
      <c r="S36" s="166">
        <v>0.75</v>
      </c>
      <c r="T36" s="166"/>
      <c r="U36" s="227" t="s">
        <v>80</v>
      </c>
      <c r="V36" s="171"/>
      <c r="W36" s="171"/>
      <c r="X36" s="171"/>
      <c r="Y36" s="171"/>
      <c r="Z36" s="172"/>
      <c r="AA36" s="170" t="s">
        <v>25</v>
      </c>
      <c r="AB36" s="173"/>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row>
    <row r="37" spans="1:91" s="17" customFormat="1" ht="14.1" customHeight="1" thickBot="1" x14ac:dyDescent="0.25">
      <c r="A37" s="152" t="s">
        <v>63</v>
      </c>
      <c r="B37" s="144">
        <v>0</v>
      </c>
      <c r="C37" s="164">
        <v>0.25</v>
      </c>
      <c r="D37" s="165"/>
      <c r="E37" s="165"/>
      <c r="F37" s="165"/>
      <c r="G37" s="165"/>
      <c r="H37" s="165"/>
      <c r="I37" s="165"/>
      <c r="J37" s="208"/>
      <c r="K37" s="164">
        <v>0.5</v>
      </c>
      <c r="L37" s="165"/>
      <c r="M37" s="165"/>
      <c r="N37" s="165"/>
      <c r="O37" s="165"/>
      <c r="P37" s="165"/>
      <c r="Q37" s="165"/>
      <c r="R37" s="165"/>
      <c r="S37" s="166">
        <v>0.75</v>
      </c>
      <c r="T37" s="166"/>
      <c r="U37" s="250" t="s">
        <v>80</v>
      </c>
      <c r="V37" s="251"/>
      <c r="W37" s="251"/>
      <c r="X37" s="251"/>
      <c r="Y37" s="251"/>
      <c r="Z37" s="252"/>
      <c r="AA37" s="253" t="s">
        <v>25</v>
      </c>
      <c r="AB37" s="254"/>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row>
    <row r="38" spans="1:91" ht="13.5" thickBot="1" x14ac:dyDescent="0.25">
      <c r="A38" s="153"/>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
      <c r="AD38" s="5"/>
    </row>
    <row r="39" spans="1:91" ht="24" customHeight="1" thickBot="1" x14ac:dyDescent="0.25">
      <c r="A39" s="220" t="s">
        <v>82</v>
      </c>
      <c r="B39" s="221"/>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2"/>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row>
    <row r="40" spans="1:91" s="71" customFormat="1" x14ac:dyDescent="0.2">
      <c r="A40" s="108"/>
      <c r="B40" s="109" t="s">
        <v>0</v>
      </c>
      <c r="C40" s="175" t="s">
        <v>1</v>
      </c>
      <c r="D40" s="175"/>
      <c r="E40" s="175" t="s">
        <v>2</v>
      </c>
      <c r="F40" s="175"/>
      <c r="G40" s="175" t="s">
        <v>3</v>
      </c>
      <c r="H40" s="175"/>
      <c r="I40" s="175" t="s">
        <v>4</v>
      </c>
      <c r="J40" s="175"/>
      <c r="K40" s="175" t="s">
        <v>5</v>
      </c>
      <c r="L40" s="175"/>
      <c r="M40" s="175" t="s">
        <v>6</v>
      </c>
      <c r="N40" s="175"/>
      <c r="O40" s="175" t="s">
        <v>7</v>
      </c>
      <c r="P40" s="175"/>
      <c r="Q40" s="175" t="s">
        <v>8</v>
      </c>
      <c r="R40" s="175"/>
      <c r="S40" s="184" t="s">
        <v>9</v>
      </c>
      <c r="T40" s="185"/>
      <c r="U40" s="205" t="s">
        <v>10</v>
      </c>
      <c r="V40" s="206"/>
      <c r="W40" s="205" t="s">
        <v>10</v>
      </c>
      <c r="X40" s="206"/>
      <c r="Y40" s="205" t="s">
        <v>10</v>
      </c>
      <c r="Z40" s="206"/>
      <c r="AA40" s="218" t="s">
        <v>11</v>
      </c>
      <c r="AB40" s="219"/>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row>
    <row r="41" spans="1:91" s="71" customFormat="1" ht="15.75" customHeight="1" x14ac:dyDescent="0.2">
      <c r="A41" s="155" t="s">
        <v>12</v>
      </c>
      <c r="B41" s="189" t="s">
        <v>17</v>
      </c>
      <c r="C41" s="156" t="s">
        <v>13</v>
      </c>
      <c r="D41" s="156" t="s">
        <v>14</v>
      </c>
      <c r="E41" s="156" t="s">
        <v>13</v>
      </c>
      <c r="F41" s="156" t="s">
        <v>14</v>
      </c>
      <c r="G41" s="156" t="s">
        <v>13</v>
      </c>
      <c r="H41" s="156" t="s">
        <v>14</v>
      </c>
      <c r="I41" s="156" t="s">
        <v>13</v>
      </c>
      <c r="J41" s="156" t="s">
        <v>14</v>
      </c>
      <c r="K41" s="156" t="s">
        <v>13</v>
      </c>
      <c r="L41" s="156" t="s">
        <v>14</v>
      </c>
      <c r="M41" s="156" t="s">
        <v>13</v>
      </c>
      <c r="N41" s="156" t="s">
        <v>14</v>
      </c>
      <c r="O41" s="156" t="s">
        <v>13</v>
      </c>
      <c r="P41" s="157" t="s">
        <v>14</v>
      </c>
      <c r="Q41" s="156" t="s">
        <v>13</v>
      </c>
      <c r="R41" s="156" t="s">
        <v>14</v>
      </c>
      <c r="S41" s="156" t="s">
        <v>13</v>
      </c>
      <c r="T41" s="156" t="s">
        <v>14</v>
      </c>
      <c r="U41" s="156" t="s">
        <v>13</v>
      </c>
      <c r="V41" s="156" t="s">
        <v>14</v>
      </c>
      <c r="W41" s="156" t="s">
        <v>13</v>
      </c>
      <c r="X41" s="156" t="s">
        <v>14</v>
      </c>
      <c r="Y41" s="156" t="s">
        <v>13</v>
      </c>
      <c r="Z41" s="158" t="s">
        <v>14</v>
      </c>
      <c r="AA41" s="156" t="s">
        <v>13</v>
      </c>
      <c r="AB41" s="159" t="s">
        <v>14</v>
      </c>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row>
    <row r="42" spans="1:91" s="71" customFormat="1" ht="18" customHeight="1" x14ac:dyDescent="0.2">
      <c r="A42" s="141">
        <v>1</v>
      </c>
      <c r="B42" s="190"/>
      <c r="C42" s="160">
        <v>0</v>
      </c>
      <c r="D42" s="160">
        <v>5832</v>
      </c>
      <c r="E42" s="160">
        <f>D42+1</f>
        <v>5833</v>
      </c>
      <c r="F42" s="160">
        <f>'FPL Calc'!F3</f>
        <v>7986</v>
      </c>
      <c r="G42" s="160">
        <f>F42+1</f>
        <v>7987</v>
      </c>
      <c r="H42" s="160">
        <f>'FPL Calc'!H3</f>
        <v>10433</v>
      </c>
      <c r="I42" s="160">
        <f>H42+1</f>
        <v>10434</v>
      </c>
      <c r="J42" s="160">
        <f>'FPL Calc'!J3</f>
        <v>12880</v>
      </c>
      <c r="K42" s="160">
        <f>J42+1</f>
        <v>12881</v>
      </c>
      <c r="L42" s="160">
        <f>'FPL Calc'!L3</f>
        <v>15070</v>
      </c>
      <c r="M42" s="160">
        <f>L42+1</f>
        <v>15071</v>
      </c>
      <c r="N42" s="160">
        <f>'FPL Calc'!N3</f>
        <v>17130</v>
      </c>
      <c r="O42" s="160">
        <f>N42+1</f>
        <v>17131</v>
      </c>
      <c r="P42" s="160">
        <f>'FPL Calc'!P3</f>
        <v>20479</v>
      </c>
      <c r="Q42" s="160">
        <f>P42+1</f>
        <v>20480</v>
      </c>
      <c r="R42" s="160">
        <f>'FPL Calc'!R3</f>
        <v>23828</v>
      </c>
      <c r="S42" s="160">
        <f>R42+1</f>
        <v>23829</v>
      </c>
      <c r="T42" s="160">
        <f>'FPL Calc'!T3</f>
        <v>25760</v>
      </c>
      <c r="U42" s="160">
        <f t="shared" ref="U42:U49" si="0">T42+1</f>
        <v>25761</v>
      </c>
      <c r="V42" s="160">
        <f>'FPL Calc'!W3</f>
        <v>0</v>
      </c>
      <c r="W42" s="160">
        <f>V42+1</f>
        <v>1</v>
      </c>
      <c r="X42" s="160">
        <f>'FPL Calc'!Y3</f>
        <v>0</v>
      </c>
      <c r="Y42" s="160">
        <f>X42+1</f>
        <v>1</v>
      </c>
      <c r="Z42" s="160">
        <f>'FPL Calc'!AA3</f>
        <v>32200</v>
      </c>
      <c r="AA42" s="160">
        <f>Z42+1</f>
        <v>32201</v>
      </c>
      <c r="AB42" s="161" t="s">
        <v>24</v>
      </c>
    </row>
    <row r="43" spans="1:91" s="71" customFormat="1" ht="18" customHeight="1" x14ac:dyDescent="0.2">
      <c r="A43" s="141">
        <v>2</v>
      </c>
      <c r="B43" s="190"/>
      <c r="C43" s="160">
        <v>0</v>
      </c>
      <c r="D43" s="160">
        <v>7888</v>
      </c>
      <c r="E43" s="160">
        <f t="shared" ref="E43:E49" si="1">D43+1</f>
        <v>7889</v>
      </c>
      <c r="F43" s="160">
        <f>'FPL Calc'!F4</f>
        <v>10800</v>
      </c>
      <c r="G43" s="160">
        <f t="shared" ref="G43:G49" si="2">F43+1</f>
        <v>10801</v>
      </c>
      <c r="H43" s="160">
        <f>'FPL Calc'!H4</f>
        <v>14110</v>
      </c>
      <c r="I43" s="160">
        <f t="shared" ref="I43:I49" si="3">H43+1</f>
        <v>14111</v>
      </c>
      <c r="J43" s="160">
        <f>'FPL Calc'!J4</f>
        <v>17420</v>
      </c>
      <c r="K43" s="160">
        <f t="shared" ref="K43:K49" si="4">J43+1</f>
        <v>17421</v>
      </c>
      <c r="L43" s="160">
        <f>'FPL Calc'!L4</f>
        <v>20381</v>
      </c>
      <c r="M43" s="160">
        <f t="shared" ref="M43:M49" si="5">L43+1</f>
        <v>20382</v>
      </c>
      <c r="N43" s="160">
        <f>'FPL Calc'!N4</f>
        <v>23169</v>
      </c>
      <c r="O43" s="160">
        <f t="shared" ref="O43:O49" si="6">N43+1</f>
        <v>23170</v>
      </c>
      <c r="P43" s="160">
        <f>'FPL Calc'!P4</f>
        <v>27698</v>
      </c>
      <c r="Q43" s="160">
        <f t="shared" ref="Q43:Q49" si="7">P43+1</f>
        <v>27699</v>
      </c>
      <c r="R43" s="160">
        <f>'FPL Calc'!R4</f>
        <v>32227</v>
      </c>
      <c r="S43" s="160">
        <f t="shared" ref="S43:S49" si="8">R43+1</f>
        <v>32228</v>
      </c>
      <c r="T43" s="160">
        <f>'FPL Calc'!T4</f>
        <v>34840</v>
      </c>
      <c r="U43" s="160">
        <f t="shared" si="0"/>
        <v>34841</v>
      </c>
      <c r="V43" s="160">
        <f>'FPL Calc'!W4</f>
        <v>0</v>
      </c>
      <c r="W43" s="160">
        <f t="shared" ref="W43:W49" si="9">V43+1</f>
        <v>1</v>
      </c>
      <c r="X43" s="160">
        <f>'FPL Calc'!Y4</f>
        <v>0</v>
      </c>
      <c r="Y43" s="160">
        <f t="shared" ref="Y43:Y49" si="10">X43+1</f>
        <v>1</v>
      </c>
      <c r="Z43" s="160">
        <f>'FPL Calc'!AA4</f>
        <v>43550</v>
      </c>
      <c r="AA43" s="160">
        <f t="shared" ref="AA43:AA49" si="11">Z43+1</f>
        <v>43551</v>
      </c>
      <c r="AB43" s="161" t="s">
        <v>24</v>
      </c>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I43" s="76"/>
      <c r="CJ43" s="76"/>
      <c r="CK43" s="76"/>
      <c r="CL43" s="76"/>
      <c r="CM43" s="76"/>
    </row>
    <row r="44" spans="1:91" s="71" customFormat="1" ht="18" customHeight="1" x14ac:dyDescent="0.2">
      <c r="A44" s="141">
        <v>3</v>
      </c>
      <c r="B44" s="190"/>
      <c r="C44" s="160">
        <v>0</v>
      </c>
      <c r="D44" s="160">
        <v>9944</v>
      </c>
      <c r="E44" s="160">
        <f t="shared" si="1"/>
        <v>9945</v>
      </c>
      <c r="F44" s="160">
        <f>'FPL Calc'!F5</f>
        <v>13615</v>
      </c>
      <c r="G44" s="160">
        <f t="shared" si="2"/>
        <v>13616</v>
      </c>
      <c r="H44" s="160">
        <f>'FPL Calc'!H5</f>
        <v>17788</v>
      </c>
      <c r="I44" s="160">
        <f t="shared" si="3"/>
        <v>17789</v>
      </c>
      <c r="J44" s="160">
        <f>'FPL Calc'!J5</f>
        <v>21960</v>
      </c>
      <c r="K44" s="160">
        <f t="shared" si="4"/>
        <v>21961</v>
      </c>
      <c r="L44" s="160">
        <f>'FPL Calc'!L5</f>
        <v>25693</v>
      </c>
      <c r="M44" s="160">
        <f t="shared" si="5"/>
        <v>25694</v>
      </c>
      <c r="N44" s="160">
        <f>'FPL Calc'!N5</f>
        <v>29207</v>
      </c>
      <c r="O44" s="160">
        <f t="shared" si="6"/>
        <v>29208</v>
      </c>
      <c r="P44" s="160">
        <f>'FPL Calc'!P5</f>
        <v>34916</v>
      </c>
      <c r="Q44" s="160">
        <f t="shared" si="7"/>
        <v>34917</v>
      </c>
      <c r="R44" s="160">
        <f>'FPL Calc'!R5</f>
        <v>40626</v>
      </c>
      <c r="S44" s="160">
        <f t="shared" si="8"/>
        <v>40627</v>
      </c>
      <c r="T44" s="160">
        <f>'FPL Calc'!T5</f>
        <v>43920</v>
      </c>
      <c r="U44" s="160">
        <f t="shared" si="0"/>
        <v>43921</v>
      </c>
      <c r="V44" s="160">
        <f>'FPL Calc'!W5</f>
        <v>0</v>
      </c>
      <c r="W44" s="160">
        <f t="shared" si="9"/>
        <v>1</v>
      </c>
      <c r="X44" s="160">
        <f>'FPL Calc'!Y5</f>
        <v>0</v>
      </c>
      <c r="Y44" s="160">
        <f t="shared" si="10"/>
        <v>1</v>
      </c>
      <c r="Z44" s="160">
        <f>'FPL Calc'!AA5</f>
        <v>54900</v>
      </c>
      <c r="AA44" s="160">
        <f t="shared" si="11"/>
        <v>54901</v>
      </c>
      <c r="AB44" s="161" t="s">
        <v>24</v>
      </c>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c r="CD44" s="76"/>
      <c r="CE44" s="76"/>
      <c r="CF44" s="76"/>
      <c r="CG44" s="76"/>
      <c r="CH44" s="76"/>
      <c r="CI44" s="76"/>
      <c r="CJ44" s="76"/>
      <c r="CK44" s="76"/>
      <c r="CL44" s="76"/>
      <c r="CM44" s="76"/>
    </row>
    <row r="45" spans="1:91" s="71" customFormat="1" ht="18" customHeight="1" x14ac:dyDescent="0.2">
      <c r="A45" s="141">
        <v>4</v>
      </c>
      <c r="B45" s="190"/>
      <c r="C45" s="160">
        <v>0</v>
      </c>
      <c r="D45" s="160">
        <v>12000</v>
      </c>
      <c r="E45" s="160">
        <f t="shared" si="1"/>
        <v>12001</v>
      </c>
      <c r="F45" s="160">
        <f>'FPL Calc'!F6</f>
        <v>16430</v>
      </c>
      <c r="G45" s="160">
        <f t="shared" si="2"/>
        <v>16431</v>
      </c>
      <c r="H45" s="160">
        <f>'FPL Calc'!H6</f>
        <v>21465</v>
      </c>
      <c r="I45" s="160">
        <f t="shared" si="3"/>
        <v>21466</v>
      </c>
      <c r="J45" s="160">
        <f>'FPL Calc'!J6</f>
        <v>26500</v>
      </c>
      <c r="K45" s="160">
        <f t="shared" si="4"/>
        <v>26501</v>
      </c>
      <c r="L45" s="160">
        <f>'FPL Calc'!L6</f>
        <v>31005</v>
      </c>
      <c r="M45" s="160">
        <f t="shared" si="5"/>
        <v>31006</v>
      </c>
      <c r="N45" s="160">
        <f>'FPL Calc'!N6</f>
        <v>35245</v>
      </c>
      <c r="O45" s="160">
        <f t="shared" si="6"/>
        <v>35246</v>
      </c>
      <c r="P45" s="160">
        <f>'FPL Calc'!P6</f>
        <v>42135</v>
      </c>
      <c r="Q45" s="160">
        <f t="shared" si="7"/>
        <v>42136</v>
      </c>
      <c r="R45" s="160">
        <f>'FPL Calc'!R6</f>
        <v>49025</v>
      </c>
      <c r="S45" s="160">
        <f t="shared" si="8"/>
        <v>49026</v>
      </c>
      <c r="T45" s="160">
        <f>'FPL Calc'!T6</f>
        <v>53000</v>
      </c>
      <c r="U45" s="160">
        <f t="shared" si="0"/>
        <v>53001</v>
      </c>
      <c r="V45" s="160">
        <f>'FPL Calc'!W6</f>
        <v>0</v>
      </c>
      <c r="W45" s="160">
        <f t="shared" si="9"/>
        <v>1</v>
      </c>
      <c r="X45" s="160">
        <f>'FPL Calc'!Y6</f>
        <v>0</v>
      </c>
      <c r="Y45" s="160">
        <f t="shared" si="10"/>
        <v>1</v>
      </c>
      <c r="Z45" s="160">
        <f>'FPL Calc'!AA6</f>
        <v>66250</v>
      </c>
      <c r="AA45" s="160">
        <f t="shared" si="11"/>
        <v>66251</v>
      </c>
      <c r="AB45" s="161" t="s">
        <v>24</v>
      </c>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c r="CC45" s="76"/>
      <c r="CD45" s="76"/>
      <c r="CE45" s="76"/>
      <c r="CF45" s="76"/>
      <c r="CG45" s="76"/>
      <c r="CH45" s="76"/>
      <c r="CI45" s="76"/>
      <c r="CJ45" s="76"/>
      <c r="CK45" s="76"/>
      <c r="CL45" s="76"/>
      <c r="CM45" s="76"/>
    </row>
    <row r="46" spans="1:91" s="71" customFormat="1" ht="18" customHeight="1" x14ac:dyDescent="0.2">
      <c r="A46" s="141">
        <v>5</v>
      </c>
      <c r="B46" s="190"/>
      <c r="C46" s="160">
        <v>0</v>
      </c>
      <c r="D46" s="160">
        <v>14056</v>
      </c>
      <c r="E46" s="160">
        <f t="shared" si="1"/>
        <v>14057</v>
      </c>
      <c r="F46" s="160">
        <f>'FPL Calc'!F7</f>
        <v>19245</v>
      </c>
      <c r="G46" s="160">
        <f t="shared" si="2"/>
        <v>19246</v>
      </c>
      <c r="H46" s="160">
        <f>'FPL Calc'!H7</f>
        <v>25142</v>
      </c>
      <c r="I46" s="160">
        <f t="shared" si="3"/>
        <v>25143</v>
      </c>
      <c r="J46" s="160">
        <f>'FPL Calc'!J7</f>
        <v>31040</v>
      </c>
      <c r="K46" s="160">
        <f t="shared" si="4"/>
        <v>31041</v>
      </c>
      <c r="L46" s="160">
        <f>'FPL Calc'!L7</f>
        <v>36317</v>
      </c>
      <c r="M46" s="160">
        <f t="shared" si="5"/>
        <v>36318</v>
      </c>
      <c r="N46" s="160">
        <f>'FPL Calc'!N7</f>
        <v>41283</v>
      </c>
      <c r="O46" s="160">
        <f t="shared" si="6"/>
        <v>41284</v>
      </c>
      <c r="P46" s="160">
        <f>'FPL Calc'!P7</f>
        <v>49354</v>
      </c>
      <c r="Q46" s="160">
        <f t="shared" si="7"/>
        <v>49355</v>
      </c>
      <c r="R46" s="160">
        <f>'FPL Calc'!R7</f>
        <v>57424</v>
      </c>
      <c r="S46" s="160">
        <f t="shared" si="8"/>
        <v>57425</v>
      </c>
      <c r="T46" s="160">
        <f>'FPL Calc'!T7</f>
        <v>62080</v>
      </c>
      <c r="U46" s="160">
        <f t="shared" si="0"/>
        <v>62081</v>
      </c>
      <c r="V46" s="160">
        <f>'FPL Calc'!W7</f>
        <v>0</v>
      </c>
      <c r="W46" s="160">
        <f t="shared" si="9"/>
        <v>1</v>
      </c>
      <c r="X46" s="160">
        <f>'FPL Calc'!Y7</f>
        <v>0</v>
      </c>
      <c r="Y46" s="160">
        <f t="shared" si="10"/>
        <v>1</v>
      </c>
      <c r="Z46" s="160">
        <f>'FPL Calc'!AA7</f>
        <v>77600</v>
      </c>
      <c r="AA46" s="160">
        <f t="shared" si="11"/>
        <v>77601</v>
      </c>
      <c r="AB46" s="161" t="s">
        <v>24</v>
      </c>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row>
    <row r="47" spans="1:91" s="71" customFormat="1" ht="18" customHeight="1" x14ac:dyDescent="0.2">
      <c r="A47" s="141">
        <v>6</v>
      </c>
      <c r="B47" s="190"/>
      <c r="C47" s="160">
        <v>0</v>
      </c>
      <c r="D47" s="160">
        <v>16112</v>
      </c>
      <c r="E47" s="160">
        <f t="shared" si="1"/>
        <v>16113</v>
      </c>
      <c r="F47" s="160">
        <f>'FPL Calc'!F8</f>
        <v>22060</v>
      </c>
      <c r="G47" s="160">
        <f t="shared" si="2"/>
        <v>22061</v>
      </c>
      <c r="H47" s="160">
        <f>'FPL Calc'!H8</f>
        <v>28820</v>
      </c>
      <c r="I47" s="160">
        <f t="shared" si="3"/>
        <v>28821</v>
      </c>
      <c r="J47" s="160">
        <f>'FPL Calc'!J8</f>
        <v>35580</v>
      </c>
      <c r="K47" s="160">
        <f t="shared" si="4"/>
        <v>35581</v>
      </c>
      <c r="L47" s="160">
        <f>'FPL Calc'!L8</f>
        <v>41629</v>
      </c>
      <c r="M47" s="160">
        <f t="shared" si="5"/>
        <v>41630</v>
      </c>
      <c r="N47" s="160">
        <f>'FPL Calc'!N8</f>
        <v>47321</v>
      </c>
      <c r="O47" s="160">
        <f t="shared" si="6"/>
        <v>47322</v>
      </c>
      <c r="P47" s="160">
        <f>'FPL Calc'!P8</f>
        <v>56572</v>
      </c>
      <c r="Q47" s="160">
        <f t="shared" si="7"/>
        <v>56573</v>
      </c>
      <c r="R47" s="160">
        <f>'FPL Calc'!R8</f>
        <v>65823</v>
      </c>
      <c r="S47" s="160">
        <f t="shared" si="8"/>
        <v>65824</v>
      </c>
      <c r="T47" s="160">
        <f>'FPL Calc'!T8</f>
        <v>71160</v>
      </c>
      <c r="U47" s="160">
        <f t="shared" si="0"/>
        <v>71161</v>
      </c>
      <c r="V47" s="160">
        <f>'FPL Calc'!W8</f>
        <v>0</v>
      </c>
      <c r="W47" s="160">
        <f t="shared" si="9"/>
        <v>1</v>
      </c>
      <c r="X47" s="160">
        <f>'FPL Calc'!Y8</f>
        <v>0</v>
      </c>
      <c r="Y47" s="160">
        <f t="shared" si="10"/>
        <v>1</v>
      </c>
      <c r="Z47" s="160">
        <f>'FPL Calc'!AA8</f>
        <v>88950</v>
      </c>
      <c r="AA47" s="160">
        <f t="shared" si="11"/>
        <v>88951</v>
      </c>
      <c r="AB47" s="161" t="s">
        <v>24</v>
      </c>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c r="CC47" s="76"/>
      <c r="CD47" s="76"/>
      <c r="CE47" s="76"/>
      <c r="CF47" s="76"/>
      <c r="CG47" s="76"/>
      <c r="CH47" s="76"/>
      <c r="CI47" s="76"/>
      <c r="CJ47" s="76"/>
      <c r="CK47" s="76"/>
      <c r="CL47" s="76"/>
      <c r="CM47" s="76"/>
    </row>
    <row r="48" spans="1:91" s="71" customFormat="1" ht="18" customHeight="1" x14ac:dyDescent="0.2">
      <c r="A48" s="141">
        <v>7</v>
      </c>
      <c r="B48" s="190"/>
      <c r="C48" s="160">
        <v>0</v>
      </c>
      <c r="D48" s="160">
        <v>18112</v>
      </c>
      <c r="E48" s="160">
        <f t="shared" si="1"/>
        <v>18113</v>
      </c>
      <c r="F48" s="160">
        <f>'FPL Calc'!F9</f>
        <v>24874</v>
      </c>
      <c r="G48" s="160">
        <f t="shared" si="2"/>
        <v>24875</v>
      </c>
      <c r="H48" s="160">
        <f>'FPL Calc'!H9</f>
        <v>32497</v>
      </c>
      <c r="I48" s="160">
        <f t="shared" si="3"/>
        <v>32498</v>
      </c>
      <c r="J48" s="160">
        <f>'FPL Calc'!J9</f>
        <v>40120</v>
      </c>
      <c r="K48" s="160">
        <f t="shared" si="4"/>
        <v>40121</v>
      </c>
      <c r="L48" s="160">
        <f>'FPL Calc'!L9</f>
        <v>46940</v>
      </c>
      <c r="M48" s="160">
        <f t="shared" si="5"/>
        <v>46941</v>
      </c>
      <c r="N48" s="160">
        <f>'FPL Calc'!N9</f>
        <v>53360</v>
      </c>
      <c r="O48" s="160">
        <f t="shared" si="6"/>
        <v>53361</v>
      </c>
      <c r="P48" s="160">
        <f>'FPL Calc'!P9</f>
        <v>63791</v>
      </c>
      <c r="Q48" s="160">
        <f t="shared" si="7"/>
        <v>63792</v>
      </c>
      <c r="R48" s="160">
        <f>'FPL Calc'!R9</f>
        <v>74222</v>
      </c>
      <c r="S48" s="160">
        <f t="shared" si="8"/>
        <v>74223</v>
      </c>
      <c r="T48" s="160">
        <f>'FPL Calc'!T9</f>
        <v>80240</v>
      </c>
      <c r="U48" s="160">
        <f t="shared" si="0"/>
        <v>80241</v>
      </c>
      <c r="V48" s="160">
        <f>'FPL Calc'!W9</f>
        <v>0</v>
      </c>
      <c r="W48" s="160">
        <f t="shared" si="9"/>
        <v>1</v>
      </c>
      <c r="X48" s="160">
        <f>'FPL Calc'!Y9</f>
        <v>0</v>
      </c>
      <c r="Y48" s="160">
        <f t="shared" si="10"/>
        <v>1</v>
      </c>
      <c r="Z48" s="160">
        <f>'FPL Calc'!AA9</f>
        <v>100300</v>
      </c>
      <c r="AA48" s="160">
        <f t="shared" si="11"/>
        <v>100301</v>
      </c>
      <c r="AB48" s="161" t="s">
        <v>24</v>
      </c>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row>
    <row r="49" spans="1:91" s="71" customFormat="1" ht="18" customHeight="1" x14ac:dyDescent="0.2">
      <c r="A49" s="141">
        <v>8</v>
      </c>
      <c r="B49" s="190"/>
      <c r="C49" s="160">
        <v>0</v>
      </c>
      <c r="D49" s="160">
        <v>18168</v>
      </c>
      <c r="E49" s="160">
        <f t="shared" si="1"/>
        <v>18169</v>
      </c>
      <c r="F49" s="160">
        <f>'FPL Calc'!F10</f>
        <v>27689</v>
      </c>
      <c r="G49" s="160">
        <f t="shared" si="2"/>
        <v>27690</v>
      </c>
      <c r="H49" s="160">
        <f>'FPL Calc'!H10</f>
        <v>36175</v>
      </c>
      <c r="I49" s="160">
        <f t="shared" si="3"/>
        <v>36176</v>
      </c>
      <c r="J49" s="160">
        <f>'FPL Calc'!J10</f>
        <v>44660</v>
      </c>
      <c r="K49" s="160">
        <f t="shared" si="4"/>
        <v>44661</v>
      </c>
      <c r="L49" s="160">
        <f>'FPL Calc'!L10</f>
        <v>52252</v>
      </c>
      <c r="M49" s="160">
        <f t="shared" si="5"/>
        <v>52253</v>
      </c>
      <c r="N49" s="160">
        <f>'FPL Calc'!N10</f>
        <v>59398</v>
      </c>
      <c r="O49" s="160">
        <f t="shared" si="6"/>
        <v>59399</v>
      </c>
      <c r="P49" s="160">
        <f>'FPL Calc'!P10</f>
        <v>71009</v>
      </c>
      <c r="Q49" s="160">
        <f t="shared" si="7"/>
        <v>71010</v>
      </c>
      <c r="R49" s="160">
        <f>'FPL Calc'!R10</f>
        <v>82621</v>
      </c>
      <c r="S49" s="160">
        <f t="shared" si="8"/>
        <v>82622</v>
      </c>
      <c r="T49" s="160">
        <f>'FPL Calc'!T10</f>
        <v>89320</v>
      </c>
      <c r="U49" s="160">
        <f t="shared" si="0"/>
        <v>89321</v>
      </c>
      <c r="V49" s="160">
        <f>'FPL Calc'!W10</f>
        <v>0</v>
      </c>
      <c r="W49" s="160">
        <f t="shared" si="9"/>
        <v>1</v>
      </c>
      <c r="X49" s="160">
        <f>'FPL Calc'!Y10</f>
        <v>0</v>
      </c>
      <c r="Y49" s="160">
        <f t="shared" si="10"/>
        <v>1</v>
      </c>
      <c r="Z49" s="160">
        <f>'FPL Calc'!AA10</f>
        <v>111650</v>
      </c>
      <c r="AA49" s="160">
        <f t="shared" si="11"/>
        <v>111651</v>
      </c>
      <c r="AB49" s="161" t="s">
        <v>24</v>
      </c>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c r="CC49" s="76"/>
      <c r="CD49" s="76"/>
      <c r="CE49" s="76"/>
      <c r="CF49" s="76"/>
      <c r="CG49" s="76"/>
      <c r="CH49" s="76"/>
      <c r="CI49" s="76"/>
      <c r="CJ49" s="76"/>
      <c r="CK49" s="76"/>
      <c r="CL49" s="76"/>
      <c r="CM49" s="76"/>
    </row>
    <row r="50" spans="1:91" s="71" customFormat="1" ht="13.5" thickBot="1" x14ac:dyDescent="0.25">
      <c r="A50" s="143" t="s">
        <v>15</v>
      </c>
      <c r="B50" s="191"/>
      <c r="C50" s="209">
        <v>0.4</v>
      </c>
      <c r="D50" s="214"/>
      <c r="E50" s="209">
        <v>0.62</v>
      </c>
      <c r="F50" s="209"/>
      <c r="G50" s="209">
        <v>0.81</v>
      </c>
      <c r="H50" s="209"/>
      <c r="I50" s="209">
        <v>1</v>
      </c>
      <c r="J50" s="209"/>
      <c r="K50" s="209">
        <v>1.17</v>
      </c>
      <c r="L50" s="209"/>
      <c r="M50" s="209">
        <v>1.33</v>
      </c>
      <c r="N50" s="209"/>
      <c r="O50" s="209">
        <v>1.59</v>
      </c>
      <c r="P50" s="209"/>
      <c r="Q50" s="209">
        <v>1.85</v>
      </c>
      <c r="R50" s="209"/>
      <c r="S50" s="210">
        <v>2</v>
      </c>
      <c r="T50" s="211"/>
      <c r="U50" s="210"/>
      <c r="V50" s="211"/>
      <c r="W50" s="210">
        <v>2.34</v>
      </c>
      <c r="X50" s="211"/>
      <c r="Y50" s="210">
        <v>2.5</v>
      </c>
      <c r="Z50" s="211"/>
      <c r="AA50" s="212" t="s">
        <v>23</v>
      </c>
      <c r="AB50" s="213"/>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c r="CE50" s="75"/>
      <c r="CF50" s="75"/>
      <c r="CG50" s="75"/>
      <c r="CH50" s="75"/>
      <c r="CI50" s="75"/>
      <c r="CJ50" s="75"/>
      <c r="CK50" s="75"/>
      <c r="CL50" s="75"/>
      <c r="CM50" s="75"/>
    </row>
    <row r="51" spans="1:91" ht="22.7" hidden="1" customHeight="1" x14ac:dyDescent="0.2">
      <c r="A51" s="6"/>
      <c r="B51" s="3"/>
      <c r="C51" s="1">
        <v>0</v>
      </c>
      <c r="D51" s="1">
        <v>40</v>
      </c>
      <c r="E51" s="1">
        <v>40</v>
      </c>
      <c r="F51" s="1">
        <v>62</v>
      </c>
      <c r="G51" s="1">
        <v>62</v>
      </c>
      <c r="H51" s="1">
        <v>81</v>
      </c>
      <c r="I51" s="1">
        <v>81</v>
      </c>
      <c r="J51" s="1">
        <v>100</v>
      </c>
      <c r="K51" s="1">
        <v>100</v>
      </c>
      <c r="L51" s="1">
        <v>117</v>
      </c>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row>
    <row r="53" spans="1:91" x14ac:dyDescent="0.2">
      <c r="A53" s="6"/>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5"/>
    </row>
    <row r="54" spans="1:91" x14ac:dyDescent="0.2">
      <c r="A54" s="6"/>
      <c r="C54" s="3"/>
      <c r="D54" s="3"/>
      <c r="E54" s="3"/>
      <c r="F54" s="3"/>
      <c r="G54" s="3"/>
      <c r="H54" s="3"/>
      <c r="I54" s="3"/>
      <c r="J54" s="1"/>
      <c r="K54" s="1"/>
      <c r="L54" s="1"/>
      <c r="M54" s="1"/>
      <c r="N54" s="1"/>
      <c r="O54" s="1"/>
      <c r="P54" s="1"/>
      <c r="Q54" s="1"/>
      <c r="R54" s="1"/>
      <c r="S54" s="1"/>
      <c r="T54" s="1"/>
      <c r="U54" s="1"/>
      <c r="V54" s="1"/>
      <c r="W54" s="1"/>
      <c r="X54" s="1"/>
      <c r="Y54" s="1"/>
      <c r="Z54" s="1"/>
      <c r="AA54" s="1"/>
      <c r="AB54" s="1"/>
      <c r="AC54" s="1"/>
      <c r="AD54" s="5"/>
    </row>
    <row r="55" spans="1:91" x14ac:dyDescent="0.2">
      <c r="A55" s="6"/>
      <c r="C55" s="3"/>
      <c r="D55" s="3"/>
      <c r="E55" s="3"/>
      <c r="F55" s="3"/>
      <c r="G55" s="3"/>
      <c r="H55" s="3"/>
      <c r="I55" s="3"/>
      <c r="J55" s="1"/>
      <c r="K55" s="1"/>
      <c r="L55" s="1"/>
      <c r="M55" s="1"/>
      <c r="N55" s="1"/>
      <c r="O55" s="1"/>
      <c r="P55" s="1"/>
      <c r="Q55" s="1"/>
      <c r="R55" s="1"/>
      <c r="S55" s="1"/>
      <c r="T55" s="1"/>
      <c r="U55" s="1"/>
      <c r="V55" s="1"/>
      <c r="W55" s="1"/>
      <c r="X55" s="1"/>
      <c r="Y55" s="1"/>
      <c r="Z55" s="1"/>
      <c r="AA55" s="1"/>
      <c r="AB55" s="1"/>
      <c r="AC55" s="1"/>
      <c r="AD55" s="5"/>
    </row>
    <row r="56" spans="1:91" x14ac:dyDescent="0.2">
      <c r="AB56" s="1"/>
      <c r="AC56" s="1"/>
      <c r="AD56" s="1"/>
    </row>
    <row r="57" spans="1:91" x14ac:dyDescent="0.2">
      <c r="AB57" s="1"/>
      <c r="AC57" s="1"/>
      <c r="AD57" s="1"/>
    </row>
    <row r="58" spans="1:91" x14ac:dyDescent="0.2">
      <c r="A58" s="6"/>
      <c r="B58" s="1"/>
      <c r="C58" s="1"/>
      <c r="D58" s="1"/>
      <c r="E58" s="1"/>
      <c r="F58" s="1"/>
      <c r="G58" s="1"/>
      <c r="H58" s="1"/>
      <c r="I58" s="1"/>
      <c r="J58" s="1"/>
      <c r="K58" s="1"/>
      <c r="L58" s="1"/>
      <c r="M58" s="1"/>
      <c r="N58" s="1"/>
      <c r="O58" s="1"/>
      <c r="P58" s="1"/>
      <c r="Q58" s="1"/>
      <c r="R58" s="1"/>
      <c r="S58" s="1"/>
      <c r="T58" s="1"/>
      <c r="U58" s="1"/>
      <c r="V58" s="1"/>
      <c r="W58" s="1"/>
      <c r="X58" s="1" t="s">
        <v>18</v>
      </c>
      <c r="Y58" s="1"/>
      <c r="Z58" s="1"/>
      <c r="AA58" s="1"/>
      <c r="AB58" s="1"/>
      <c r="AC58" s="1"/>
      <c r="AD58" s="1"/>
    </row>
    <row r="59" spans="1:91" x14ac:dyDescent="0.2">
      <c r="A59" s="6"/>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91" x14ac:dyDescent="0.2">
      <c r="A60" s="6"/>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91" x14ac:dyDescent="0.2">
      <c r="A61" s="6"/>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2" spans="1:91" x14ac:dyDescent="0.2">
      <c r="A62" s="6"/>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row>
    <row r="63" spans="1:91" x14ac:dyDescent="0.2">
      <c r="A63" s="6"/>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4" spans="1:91" x14ac:dyDescent="0.2">
      <c r="AB64" s="1"/>
      <c r="AC64" s="1"/>
      <c r="AD64" s="1"/>
    </row>
    <row r="65" spans="27:30" x14ac:dyDescent="0.2">
      <c r="AA65" s="1"/>
      <c r="AB65" s="1"/>
      <c r="AC65" s="1"/>
      <c r="AD65" s="1"/>
    </row>
    <row r="66" spans="27:30" x14ac:dyDescent="0.2">
      <c r="AB66" s="1"/>
      <c r="AC66" s="1"/>
      <c r="AD66" s="1"/>
    </row>
    <row r="68" spans="27:30" x14ac:dyDescent="0.2">
      <c r="AB68" s="1"/>
    </row>
  </sheetData>
  <mergeCells count="169">
    <mergeCell ref="E35:F35"/>
    <mergeCell ref="C14:J14"/>
    <mergeCell ref="C35:D35"/>
    <mergeCell ref="C30:D30"/>
    <mergeCell ref="C31:J31"/>
    <mergeCell ref="K31:N31"/>
    <mergeCell ref="K14:L14"/>
    <mergeCell ref="M14:N14"/>
    <mergeCell ref="G35:H35"/>
    <mergeCell ref="I35:J35"/>
    <mergeCell ref="K35:L35"/>
    <mergeCell ref="Q14:R14"/>
    <mergeCell ref="O17:P17"/>
    <mergeCell ref="Q17:R17"/>
    <mergeCell ref="C15:D15"/>
    <mergeCell ref="E15:F15"/>
    <mergeCell ref="G15:H15"/>
    <mergeCell ref="I15:J15"/>
    <mergeCell ref="K15:L15"/>
    <mergeCell ref="M15:N15"/>
    <mergeCell ref="O15:P15"/>
    <mergeCell ref="Q15:R15"/>
    <mergeCell ref="C16:J16"/>
    <mergeCell ref="K16:L16"/>
    <mergeCell ref="C17:J17"/>
    <mergeCell ref="K17:L17"/>
    <mergeCell ref="M17:N17"/>
    <mergeCell ref="AA11:AB11"/>
    <mergeCell ref="U11:Z11"/>
    <mergeCell ref="M11:N11"/>
    <mergeCell ref="O11:P11"/>
    <mergeCell ref="Q11:R11"/>
    <mergeCell ref="O10:P10"/>
    <mergeCell ref="Q10:R10"/>
    <mergeCell ref="S11:T11"/>
    <mergeCell ref="E10:F10"/>
    <mergeCell ref="G10:H10"/>
    <mergeCell ref="I10:J10"/>
    <mergeCell ref="K10:L10"/>
    <mergeCell ref="M10:N10"/>
    <mergeCell ref="I50:J50"/>
    <mergeCell ref="K50:L50"/>
    <mergeCell ref="M50:N50"/>
    <mergeCell ref="O50:P50"/>
    <mergeCell ref="Y50:Z50"/>
    <mergeCell ref="W50:X50"/>
    <mergeCell ref="U50:V50"/>
    <mergeCell ref="I6:J6"/>
    <mergeCell ref="K6:L6"/>
    <mergeCell ref="M6:N6"/>
    <mergeCell ref="O5:AB6"/>
    <mergeCell ref="U15:Z15"/>
    <mergeCell ref="AA15:AB15"/>
    <mergeCell ref="U37:Z37"/>
    <mergeCell ref="AA37:AB37"/>
    <mergeCell ref="U16:AB16"/>
    <mergeCell ref="U32:AB32"/>
    <mergeCell ref="C13:J13"/>
    <mergeCell ref="K13:L13"/>
    <mergeCell ref="M13:N13"/>
    <mergeCell ref="O13:P13"/>
    <mergeCell ref="Q13:R13"/>
    <mergeCell ref="S13:T13"/>
    <mergeCell ref="U13:Z13"/>
    <mergeCell ref="R1:AB1"/>
    <mergeCell ref="T2:AB2"/>
    <mergeCell ref="U30:Z30"/>
    <mergeCell ref="S30:T30"/>
    <mergeCell ref="AA30:AB30"/>
    <mergeCell ref="A3:AB3"/>
    <mergeCell ref="C4:D4"/>
    <mergeCell ref="E4:F4"/>
    <mergeCell ref="G4:H4"/>
    <mergeCell ref="I4:J4"/>
    <mergeCell ref="K5:L5"/>
    <mergeCell ref="M5:N5"/>
    <mergeCell ref="S10:T10"/>
    <mergeCell ref="U10:Z10"/>
    <mergeCell ref="K4:L4"/>
    <mergeCell ref="M4:N4"/>
    <mergeCell ref="A9:AB9"/>
    <mergeCell ref="C10:D10"/>
    <mergeCell ref="AA10:AB10"/>
    <mergeCell ref="C11:J11"/>
    <mergeCell ref="K11:L11"/>
    <mergeCell ref="C6:D6"/>
    <mergeCell ref="E6:F6"/>
    <mergeCell ref="G6:H6"/>
    <mergeCell ref="O4:P4"/>
    <mergeCell ref="Q4:R4"/>
    <mergeCell ref="C5:D5"/>
    <mergeCell ref="U4:Z4"/>
    <mergeCell ref="G5:H5"/>
    <mergeCell ref="I5:J5"/>
    <mergeCell ref="AA4:AB4"/>
    <mergeCell ref="S4:T4"/>
    <mergeCell ref="E5:F5"/>
    <mergeCell ref="C12:J12"/>
    <mergeCell ref="K12:L12"/>
    <mergeCell ref="M12:N12"/>
    <mergeCell ref="Y40:Z40"/>
    <mergeCell ref="I30:J30"/>
    <mergeCell ref="G30:H30"/>
    <mergeCell ref="C32:J32"/>
    <mergeCell ref="K32:P32"/>
    <mergeCell ref="Q32:T32"/>
    <mergeCell ref="K30:L30"/>
    <mergeCell ref="M30:N30"/>
    <mergeCell ref="U31:AB31"/>
    <mergeCell ref="AA40:AB40"/>
    <mergeCell ref="M40:N40"/>
    <mergeCell ref="O40:P40"/>
    <mergeCell ref="Q40:R40"/>
    <mergeCell ref="S40:T40"/>
    <mergeCell ref="U40:V40"/>
    <mergeCell ref="A39:AB39"/>
    <mergeCell ref="A34:AB34"/>
    <mergeCell ref="E30:F30"/>
    <mergeCell ref="AA35:AB35"/>
    <mergeCell ref="C36:J36"/>
    <mergeCell ref="U36:Z36"/>
    <mergeCell ref="B41:B50"/>
    <mergeCell ref="A18:AB18"/>
    <mergeCell ref="A19:AB19"/>
    <mergeCell ref="C21:J26"/>
    <mergeCell ref="A29:AB29"/>
    <mergeCell ref="W40:X40"/>
    <mergeCell ref="C40:D40"/>
    <mergeCell ref="E40:F40"/>
    <mergeCell ref="G40:H40"/>
    <mergeCell ref="I40:J40"/>
    <mergeCell ref="K40:L40"/>
    <mergeCell ref="M35:N35"/>
    <mergeCell ref="O35:P35"/>
    <mergeCell ref="Q35:R35"/>
    <mergeCell ref="S35:T35"/>
    <mergeCell ref="U35:Z35"/>
    <mergeCell ref="AA36:AB36"/>
    <mergeCell ref="C37:J37"/>
    <mergeCell ref="Q50:R50"/>
    <mergeCell ref="S50:T50"/>
    <mergeCell ref="AA50:AB50"/>
    <mergeCell ref="C50:D50"/>
    <mergeCell ref="E50:F50"/>
    <mergeCell ref="G50:H50"/>
    <mergeCell ref="K36:R36"/>
    <mergeCell ref="K37:R37"/>
    <mergeCell ref="S36:T36"/>
    <mergeCell ref="S37:T37"/>
    <mergeCell ref="O12:P12"/>
    <mergeCell ref="Q12:R12"/>
    <mergeCell ref="S12:T12"/>
    <mergeCell ref="U12:Z12"/>
    <mergeCell ref="AA12:AB12"/>
    <mergeCell ref="O31:R31"/>
    <mergeCell ref="O30:P30"/>
    <mergeCell ref="Q30:R30"/>
    <mergeCell ref="S31:T31"/>
    <mergeCell ref="AA13:AB13"/>
    <mergeCell ref="S14:T14"/>
    <mergeCell ref="U14:AB14"/>
    <mergeCell ref="U17:AB17"/>
    <mergeCell ref="S15:T15"/>
    <mergeCell ref="M16:N16"/>
    <mergeCell ref="O16:P16"/>
    <mergeCell ref="Q16:R16"/>
    <mergeCell ref="S16:T16"/>
    <mergeCell ref="S17:T17"/>
    <mergeCell ref="O14:P14"/>
  </mergeCells>
  <printOptions horizontalCentered="1"/>
  <pageMargins left="0.25" right="0.25" top="0.25" bottom="0.25" header="0.3" footer="0.3"/>
  <pageSetup scale="68" fitToHeight="0" orientation="landscape" r:id="rId1"/>
  <headerFooter alignWithMargins="0"/>
  <rowBreaks count="1" manualBreakCount="1">
    <brk id="37" max="16383" man="1"/>
  </rowBreaks>
  <customProperties>
    <customPr name="DrillPoint.FROID" r:id="rId2"/>
    <customPr name="DrillPoint.Mode" r:id="rId3"/>
    <customPr name="DrillPoint.Subsheet" r:id="rId4"/>
  </customProperties>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2"/>
  <sheetViews>
    <sheetView topLeftCell="A21" zoomScaleNormal="100" workbookViewId="0">
      <selection activeCell="AC20" sqref="AC20"/>
    </sheetView>
  </sheetViews>
  <sheetFormatPr defaultRowHeight="12.75" x14ac:dyDescent="0.2"/>
  <cols>
    <col min="1" max="1" width="10.85546875" customWidth="1"/>
    <col min="2" max="2" width="5.28515625" customWidth="1"/>
    <col min="3" max="28" width="6.28515625" customWidth="1"/>
  </cols>
  <sheetData>
    <row r="1" spans="1:91" x14ac:dyDescent="0.2">
      <c r="A1" s="320"/>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spans="1:91" x14ac:dyDescent="0.2">
      <c r="A2" s="320" t="s">
        <v>41</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row>
    <row r="3" spans="1:91" x14ac:dyDescent="0.2">
      <c r="A3" s="271" t="s">
        <v>31</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row>
    <row r="4" spans="1:91" x14ac:dyDescent="0.2">
      <c r="A4" s="320" t="s">
        <v>42</v>
      </c>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row>
    <row r="5" spans="1:91" x14ac:dyDescent="0.2">
      <c r="A5" s="271" t="s">
        <v>52</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row>
    <row r="6" spans="1:91" ht="13.5" thickBot="1" x14ac:dyDescent="0.25">
      <c r="A6" s="6"/>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row>
    <row r="7" spans="1:91" x14ac:dyDescent="0.2">
      <c r="A7" s="29" t="s">
        <v>44</v>
      </c>
      <c r="B7" s="59" t="s">
        <v>0</v>
      </c>
      <c r="C7" s="321" t="s">
        <v>1</v>
      </c>
      <c r="D7" s="321"/>
      <c r="E7" s="321" t="s">
        <v>2</v>
      </c>
      <c r="F7" s="321"/>
      <c r="G7" s="321" t="s">
        <v>3</v>
      </c>
      <c r="H7" s="321"/>
      <c r="I7" s="321" t="s">
        <v>4</v>
      </c>
      <c r="J7" s="321"/>
      <c r="K7" s="321" t="s">
        <v>5</v>
      </c>
      <c r="L7" s="321"/>
      <c r="M7" s="321" t="s">
        <v>6</v>
      </c>
      <c r="N7" s="321"/>
      <c r="O7" s="321" t="s">
        <v>7</v>
      </c>
      <c r="P7" s="321"/>
      <c r="Q7" s="321" t="s">
        <v>8</v>
      </c>
      <c r="R7" s="321"/>
      <c r="S7" s="321" t="s">
        <v>9</v>
      </c>
      <c r="T7" s="323"/>
      <c r="U7" s="324" t="s">
        <v>10</v>
      </c>
      <c r="V7" s="323"/>
      <c r="W7" s="324" t="s">
        <v>10</v>
      </c>
      <c r="X7" s="323"/>
      <c r="Y7" s="324" t="s">
        <v>10</v>
      </c>
      <c r="Z7" s="322"/>
      <c r="AA7" s="322" t="s">
        <v>11</v>
      </c>
      <c r="AB7" s="234"/>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row>
    <row r="8" spans="1:91" x14ac:dyDescent="0.2">
      <c r="A8" s="11" t="s">
        <v>12</v>
      </c>
      <c r="B8" s="12"/>
      <c r="C8" s="13" t="s">
        <v>13</v>
      </c>
      <c r="D8" s="13" t="s">
        <v>14</v>
      </c>
      <c r="E8" s="13" t="s">
        <v>13</v>
      </c>
      <c r="F8" s="13" t="s">
        <v>14</v>
      </c>
      <c r="G8" s="13" t="s">
        <v>13</v>
      </c>
      <c r="H8" s="13" t="s">
        <v>14</v>
      </c>
      <c r="I8" s="13" t="s">
        <v>13</v>
      </c>
      <c r="J8" s="13" t="s">
        <v>14</v>
      </c>
      <c r="K8" s="13" t="s">
        <v>13</v>
      </c>
      <c r="L8" s="13" t="s">
        <v>14</v>
      </c>
      <c r="M8" s="13" t="s">
        <v>13</v>
      </c>
      <c r="N8" s="13" t="s">
        <v>14</v>
      </c>
      <c r="O8" s="13" t="s">
        <v>13</v>
      </c>
      <c r="P8" s="15" t="s">
        <v>14</v>
      </c>
      <c r="Q8" s="13" t="s">
        <v>13</v>
      </c>
      <c r="R8" s="13" t="s">
        <v>14</v>
      </c>
      <c r="S8" s="13" t="s">
        <v>13</v>
      </c>
      <c r="T8" s="13" t="s">
        <v>14</v>
      </c>
      <c r="U8" s="13" t="s">
        <v>13</v>
      </c>
      <c r="V8" s="13" t="s">
        <v>14</v>
      </c>
      <c r="W8" s="13" t="s">
        <v>13</v>
      </c>
      <c r="X8" s="13" t="s">
        <v>14</v>
      </c>
      <c r="Y8" s="13" t="s">
        <v>13</v>
      </c>
      <c r="Z8" s="14" t="s">
        <v>14</v>
      </c>
      <c r="AA8" s="13" t="s">
        <v>13</v>
      </c>
      <c r="AB8" s="47" t="s">
        <v>14</v>
      </c>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row>
    <row r="9" spans="1:91" ht="13.5" x14ac:dyDescent="0.25">
      <c r="A9" s="48">
        <v>1</v>
      </c>
      <c r="B9" s="318" t="s">
        <v>17</v>
      </c>
      <c r="C9" s="55">
        <v>0</v>
      </c>
      <c r="D9" s="55">
        <f>'FPL Calc'!D3</f>
        <v>5152</v>
      </c>
      <c r="E9" s="55">
        <f>D9+1</f>
        <v>5153</v>
      </c>
      <c r="F9" s="55">
        <f>'FPL Calc'!F3</f>
        <v>7986</v>
      </c>
      <c r="G9" s="55">
        <f>F9+1</f>
        <v>7987</v>
      </c>
      <c r="H9" s="55">
        <f>'FPL Calc'!H3</f>
        <v>10433</v>
      </c>
      <c r="I9" s="55">
        <f>H9+1</f>
        <v>10434</v>
      </c>
      <c r="J9" s="55">
        <f>'FPL Calc'!J3</f>
        <v>12880</v>
      </c>
      <c r="K9" s="55">
        <f>J9+1</f>
        <v>12881</v>
      </c>
      <c r="L9" s="55">
        <f>'FPL Calc'!L3</f>
        <v>15070</v>
      </c>
      <c r="M9" s="55">
        <f>L9+1</f>
        <v>15071</v>
      </c>
      <c r="N9" s="55">
        <f>'FPL Calc'!N3</f>
        <v>17130</v>
      </c>
      <c r="O9" s="55">
        <f>N9+1</f>
        <v>17131</v>
      </c>
      <c r="P9" s="55">
        <f>'FPL Calc'!P3</f>
        <v>20479</v>
      </c>
      <c r="Q9" s="55">
        <f>P9+1</f>
        <v>20480</v>
      </c>
      <c r="R9" s="55">
        <f>'FPL Calc'!R3</f>
        <v>23828</v>
      </c>
      <c r="S9" s="55">
        <f>R9+1</f>
        <v>23829</v>
      </c>
      <c r="T9" s="55">
        <f>'FPL Calc'!T3</f>
        <v>25760</v>
      </c>
      <c r="U9" s="55">
        <f>T9+1</f>
        <v>25761</v>
      </c>
      <c r="V9" s="55">
        <f>'FPL Calc'!W3</f>
        <v>0</v>
      </c>
      <c r="W9" s="55">
        <f>V9+1</f>
        <v>1</v>
      </c>
      <c r="X9" s="55">
        <f>'FPL Calc'!Y3</f>
        <v>0</v>
      </c>
      <c r="Y9" s="55">
        <f>X9+1</f>
        <v>1</v>
      </c>
      <c r="Z9" s="55">
        <f>'FPL Calc'!AA3</f>
        <v>32200</v>
      </c>
      <c r="AA9" s="55">
        <f>Z9+1</f>
        <v>32201</v>
      </c>
      <c r="AB9" s="56" t="s">
        <v>24</v>
      </c>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row>
    <row r="10" spans="1:91" ht="13.5" x14ac:dyDescent="0.25">
      <c r="A10" s="48">
        <v>2</v>
      </c>
      <c r="B10" s="318"/>
      <c r="C10" s="55">
        <v>0</v>
      </c>
      <c r="D10" s="55">
        <f>'FPL Calc'!D4</f>
        <v>6968</v>
      </c>
      <c r="E10" s="55">
        <f t="shared" ref="E10:E18" si="0">D10+1</f>
        <v>6969</v>
      </c>
      <c r="F10" s="55">
        <f>'FPL Calc'!F4</f>
        <v>10800</v>
      </c>
      <c r="G10" s="55">
        <f t="shared" ref="G10:G18" si="1">F10+1</f>
        <v>10801</v>
      </c>
      <c r="H10" s="55">
        <f>'FPL Calc'!H4</f>
        <v>14110</v>
      </c>
      <c r="I10" s="55">
        <f t="shared" ref="I10:I18" si="2">H10+1</f>
        <v>14111</v>
      </c>
      <c r="J10" s="55">
        <f>'FPL Calc'!J4</f>
        <v>17420</v>
      </c>
      <c r="K10" s="55">
        <f t="shared" ref="K10:K18" si="3">J10+1</f>
        <v>17421</v>
      </c>
      <c r="L10" s="55">
        <f>'FPL Calc'!L4</f>
        <v>20381</v>
      </c>
      <c r="M10" s="55">
        <f t="shared" ref="M10:M18" si="4">L10+1</f>
        <v>20382</v>
      </c>
      <c r="N10" s="55">
        <f>'FPL Calc'!N4</f>
        <v>23169</v>
      </c>
      <c r="O10" s="55">
        <f t="shared" ref="O10:O18" si="5">N10+1</f>
        <v>23170</v>
      </c>
      <c r="P10" s="55">
        <f>'FPL Calc'!P4</f>
        <v>27698</v>
      </c>
      <c r="Q10" s="55">
        <f t="shared" ref="Q10:Q18" si="6">P10+1</f>
        <v>27699</v>
      </c>
      <c r="R10" s="55">
        <f>'FPL Calc'!R4</f>
        <v>32227</v>
      </c>
      <c r="S10" s="55">
        <f t="shared" ref="S10:S18" si="7">R10+1</f>
        <v>32228</v>
      </c>
      <c r="T10" s="55">
        <f>'FPL Calc'!T4</f>
        <v>34840</v>
      </c>
      <c r="U10" s="55">
        <f t="shared" ref="U10:U18" si="8">T10+1</f>
        <v>34841</v>
      </c>
      <c r="V10" s="55">
        <f>'FPL Calc'!W4</f>
        <v>0</v>
      </c>
      <c r="W10" s="55">
        <f t="shared" ref="W10:W18" si="9">V10+1</f>
        <v>1</v>
      </c>
      <c r="X10" s="55">
        <f>'FPL Calc'!Y4</f>
        <v>0</v>
      </c>
      <c r="Y10" s="55">
        <f t="shared" ref="Y10:Y18" si="10">X10+1</f>
        <v>1</v>
      </c>
      <c r="Z10" s="55">
        <f>'FPL Calc'!AA4</f>
        <v>43550</v>
      </c>
      <c r="AA10" s="55">
        <f t="shared" ref="AA10:AA18" si="11">Z10+1</f>
        <v>43551</v>
      </c>
      <c r="AB10" s="56" t="s">
        <v>24</v>
      </c>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row>
    <row r="11" spans="1:91" ht="13.5" x14ac:dyDescent="0.25">
      <c r="A11" s="48">
        <v>3</v>
      </c>
      <c r="B11" s="318"/>
      <c r="C11" s="55">
        <v>0</v>
      </c>
      <c r="D11" s="55">
        <f>'FPL Calc'!D5</f>
        <v>8784</v>
      </c>
      <c r="E11" s="55">
        <f t="shared" si="0"/>
        <v>8785</v>
      </c>
      <c r="F11" s="55">
        <f>'FPL Calc'!F5</f>
        <v>13615</v>
      </c>
      <c r="G11" s="55">
        <f t="shared" si="1"/>
        <v>13616</v>
      </c>
      <c r="H11" s="55">
        <f>'FPL Calc'!H5</f>
        <v>17788</v>
      </c>
      <c r="I11" s="55">
        <f t="shared" si="2"/>
        <v>17789</v>
      </c>
      <c r="J11" s="55">
        <f>'FPL Calc'!J5</f>
        <v>21960</v>
      </c>
      <c r="K11" s="55">
        <f t="shared" si="3"/>
        <v>21961</v>
      </c>
      <c r="L11" s="55">
        <f>'FPL Calc'!L5</f>
        <v>25693</v>
      </c>
      <c r="M11" s="55">
        <f t="shared" si="4"/>
        <v>25694</v>
      </c>
      <c r="N11" s="55">
        <f>'FPL Calc'!N5</f>
        <v>29207</v>
      </c>
      <c r="O11" s="55">
        <f t="shared" si="5"/>
        <v>29208</v>
      </c>
      <c r="P11" s="55">
        <f>'FPL Calc'!P5</f>
        <v>34916</v>
      </c>
      <c r="Q11" s="55">
        <f t="shared" si="6"/>
        <v>34917</v>
      </c>
      <c r="R11" s="55">
        <f>'FPL Calc'!R5</f>
        <v>40626</v>
      </c>
      <c r="S11" s="55">
        <f t="shared" si="7"/>
        <v>40627</v>
      </c>
      <c r="T11" s="55">
        <f>'FPL Calc'!T5</f>
        <v>43920</v>
      </c>
      <c r="U11" s="55">
        <f t="shared" si="8"/>
        <v>43921</v>
      </c>
      <c r="V11" s="55">
        <f>'FPL Calc'!W5</f>
        <v>0</v>
      </c>
      <c r="W11" s="55">
        <f t="shared" si="9"/>
        <v>1</v>
      </c>
      <c r="X11" s="55">
        <f>'FPL Calc'!Y5</f>
        <v>0</v>
      </c>
      <c r="Y11" s="55">
        <f t="shared" si="10"/>
        <v>1</v>
      </c>
      <c r="Z11" s="55">
        <f>'FPL Calc'!AA5</f>
        <v>54900</v>
      </c>
      <c r="AA11" s="55">
        <f t="shared" si="11"/>
        <v>54901</v>
      </c>
      <c r="AB11" s="56" t="s">
        <v>24</v>
      </c>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row>
    <row r="12" spans="1:91" ht="13.5" x14ac:dyDescent="0.25">
      <c r="A12" s="48">
        <v>4</v>
      </c>
      <c r="B12" s="318"/>
      <c r="C12" s="55">
        <v>0</v>
      </c>
      <c r="D12" s="55">
        <f>'FPL Calc'!D6</f>
        <v>10600</v>
      </c>
      <c r="E12" s="55">
        <f t="shared" si="0"/>
        <v>10601</v>
      </c>
      <c r="F12" s="55">
        <f>'FPL Calc'!F6</f>
        <v>16430</v>
      </c>
      <c r="G12" s="55">
        <f t="shared" si="1"/>
        <v>16431</v>
      </c>
      <c r="H12" s="55">
        <f>'FPL Calc'!H6</f>
        <v>21465</v>
      </c>
      <c r="I12" s="55">
        <f t="shared" si="2"/>
        <v>21466</v>
      </c>
      <c r="J12" s="55">
        <f>'FPL Calc'!J6</f>
        <v>26500</v>
      </c>
      <c r="K12" s="55">
        <f t="shared" si="3"/>
        <v>26501</v>
      </c>
      <c r="L12" s="55">
        <f>'FPL Calc'!L6</f>
        <v>31005</v>
      </c>
      <c r="M12" s="55">
        <f t="shared" si="4"/>
        <v>31006</v>
      </c>
      <c r="N12" s="55">
        <f>'FPL Calc'!N6</f>
        <v>35245</v>
      </c>
      <c r="O12" s="55">
        <f t="shared" si="5"/>
        <v>35246</v>
      </c>
      <c r="P12" s="55">
        <f>'FPL Calc'!P6</f>
        <v>42135</v>
      </c>
      <c r="Q12" s="55">
        <f t="shared" si="6"/>
        <v>42136</v>
      </c>
      <c r="R12" s="55">
        <f>'FPL Calc'!R6</f>
        <v>49025</v>
      </c>
      <c r="S12" s="55">
        <f t="shared" si="7"/>
        <v>49026</v>
      </c>
      <c r="T12" s="55">
        <f>'FPL Calc'!T6</f>
        <v>53000</v>
      </c>
      <c r="U12" s="55">
        <f t="shared" si="8"/>
        <v>53001</v>
      </c>
      <c r="V12" s="55">
        <f>'FPL Calc'!W6</f>
        <v>0</v>
      </c>
      <c r="W12" s="55">
        <f t="shared" si="9"/>
        <v>1</v>
      </c>
      <c r="X12" s="55">
        <f>'FPL Calc'!Y6</f>
        <v>0</v>
      </c>
      <c r="Y12" s="55">
        <f t="shared" si="10"/>
        <v>1</v>
      </c>
      <c r="Z12" s="55">
        <f>'FPL Calc'!AA6</f>
        <v>66250</v>
      </c>
      <c r="AA12" s="55">
        <f t="shared" si="11"/>
        <v>66251</v>
      </c>
      <c r="AB12" s="56" t="s">
        <v>24</v>
      </c>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row>
    <row r="13" spans="1:91" ht="13.5" x14ac:dyDescent="0.25">
      <c r="A13" s="48">
        <v>5</v>
      </c>
      <c r="B13" s="318"/>
      <c r="C13" s="55">
        <v>0</v>
      </c>
      <c r="D13" s="55">
        <f>'FPL Calc'!D7</f>
        <v>12416</v>
      </c>
      <c r="E13" s="55">
        <f t="shared" si="0"/>
        <v>12417</v>
      </c>
      <c r="F13" s="55">
        <f>'FPL Calc'!F7</f>
        <v>19245</v>
      </c>
      <c r="G13" s="55">
        <f t="shared" si="1"/>
        <v>19246</v>
      </c>
      <c r="H13" s="55">
        <f>'FPL Calc'!H7</f>
        <v>25142</v>
      </c>
      <c r="I13" s="55">
        <f t="shared" si="2"/>
        <v>25143</v>
      </c>
      <c r="J13" s="55">
        <f>'FPL Calc'!J7</f>
        <v>31040</v>
      </c>
      <c r="K13" s="55">
        <f t="shared" si="3"/>
        <v>31041</v>
      </c>
      <c r="L13" s="55">
        <f>'FPL Calc'!L7</f>
        <v>36317</v>
      </c>
      <c r="M13" s="55">
        <f t="shared" si="4"/>
        <v>36318</v>
      </c>
      <c r="N13" s="55">
        <f>'FPL Calc'!N7</f>
        <v>41283</v>
      </c>
      <c r="O13" s="55">
        <f t="shared" si="5"/>
        <v>41284</v>
      </c>
      <c r="P13" s="55">
        <f>'FPL Calc'!P7</f>
        <v>49354</v>
      </c>
      <c r="Q13" s="55">
        <f t="shared" si="6"/>
        <v>49355</v>
      </c>
      <c r="R13" s="55">
        <f>'FPL Calc'!R7</f>
        <v>57424</v>
      </c>
      <c r="S13" s="55">
        <f t="shared" si="7"/>
        <v>57425</v>
      </c>
      <c r="T13" s="55">
        <f>'FPL Calc'!T7</f>
        <v>62080</v>
      </c>
      <c r="U13" s="55">
        <f t="shared" si="8"/>
        <v>62081</v>
      </c>
      <c r="V13" s="55">
        <f>'FPL Calc'!W7</f>
        <v>0</v>
      </c>
      <c r="W13" s="55">
        <f t="shared" si="9"/>
        <v>1</v>
      </c>
      <c r="X13" s="55">
        <f>'FPL Calc'!Y7</f>
        <v>0</v>
      </c>
      <c r="Y13" s="55">
        <f t="shared" si="10"/>
        <v>1</v>
      </c>
      <c r="Z13" s="55">
        <f>'FPL Calc'!AA7</f>
        <v>77600</v>
      </c>
      <c r="AA13" s="55">
        <f t="shared" si="11"/>
        <v>77601</v>
      </c>
      <c r="AB13" s="56" t="s">
        <v>24</v>
      </c>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row>
    <row r="14" spans="1:91" ht="13.5" x14ac:dyDescent="0.25">
      <c r="A14" s="48">
        <v>6</v>
      </c>
      <c r="B14" s="318"/>
      <c r="C14" s="55">
        <v>0</v>
      </c>
      <c r="D14" s="55">
        <f>'FPL Calc'!D8</f>
        <v>14232</v>
      </c>
      <c r="E14" s="55">
        <f t="shared" si="0"/>
        <v>14233</v>
      </c>
      <c r="F14" s="55">
        <f>'FPL Calc'!F8</f>
        <v>22060</v>
      </c>
      <c r="G14" s="55">
        <f t="shared" si="1"/>
        <v>22061</v>
      </c>
      <c r="H14" s="55">
        <f>'FPL Calc'!H8</f>
        <v>28820</v>
      </c>
      <c r="I14" s="55">
        <f t="shared" si="2"/>
        <v>28821</v>
      </c>
      <c r="J14" s="55">
        <f>'FPL Calc'!J8</f>
        <v>35580</v>
      </c>
      <c r="K14" s="55">
        <f t="shared" si="3"/>
        <v>35581</v>
      </c>
      <c r="L14" s="55">
        <f>'FPL Calc'!L8</f>
        <v>41629</v>
      </c>
      <c r="M14" s="55">
        <f t="shared" si="4"/>
        <v>41630</v>
      </c>
      <c r="N14" s="55">
        <f>'FPL Calc'!N8</f>
        <v>47321</v>
      </c>
      <c r="O14" s="55">
        <f t="shared" si="5"/>
        <v>47322</v>
      </c>
      <c r="P14" s="55">
        <f>'FPL Calc'!P8</f>
        <v>56572</v>
      </c>
      <c r="Q14" s="55">
        <f t="shared" si="6"/>
        <v>56573</v>
      </c>
      <c r="R14" s="55">
        <f>'FPL Calc'!R8</f>
        <v>65823</v>
      </c>
      <c r="S14" s="55">
        <f t="shared" si="7"/>
        <v>65824</v>
      </c>
      <c r="T14" s="55">
        <f>'FPL Calc'!T8</f>
        <v>71160</v>
      </c>
      <c r="U14" s="55">
        <f t="shared" si="8"/>
        <v>71161</v>
      </c>
      <c r="V14" s="55">
        <f>'FPL Calc'!W8</f>
        <v>0</v>
      </c>
      <c r="W14" s="55">
        <f t="shared" si="9"/>
        <v>1</v>
      </c>
      <c r="X14" s="55">
        <f>'FPL Calc'!Y8</f>
        <v>0</v>
      </c>
      <c r="Y14" s="55">
        <f t="shared" si="10"/>
        <v>1</v>
      </c>
      <c r="Z14" s="55">
        <f>'FPL Calc'!AA8</f>
        <v>88950</v>
      </c>
      <c r="AA14" s="55">
        <f t="shared" si="11"/>
        <v>88951</v>
      </c>
      <c r="AB14" s="56" t="s">
        <v>24</v>
      </c>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row>
    <row r="15" spans="1:91" ht="13.5" x14ac:dyDescent="0.25">
      <c r="A15" s="48">
        <v>7</v>
      </c>
      <c r="B15" s="318"/>
      <c r="C15" s="55">
        <v>0</v>
      </c>
      <c r="D15" s="55">
        <f>'FPL Calc'!D9</f>
        <v>16048</v>
      </c>
      <c r="E15" s="55">
        <f t="shared" si="0"/>
        <v>16049</v>
      </c>
      <c r="F15" s="55">
        <f>'FPL Calc'!F9</f>
        <v>24874</v>
      </c>
      <c r="G15" s="55">
        <f t="shared" si="1"/>
        <v>24875</v>
      </c>
      <c r="H15" s="55">
        <f>'FPL Calc'!H9</f>
        <v>32497</v>
      </c>
      <c r="I15" s="55">
        <f t="shared" si="2"/>
        <v>32498</v>
      </c>
      <c r="J15" s="55">
        <f>'FPL Calc'!J9</f>
        <v>40120</v>
      </c>
      <c r="K15" s="55">
        <f t="shared" si="3"/>
        <v>40121</v>
      </c>
      <c r="L15" s="55">
        <f>'FPL Calc'!L9</f>
        <v>46940</v>
      </c>
      <c r="M15" s="55">
        <f t="shared" si="4"/>
        <v>46941</v>
      </c>
      <c r="N15" s="55">
        <f>'FPL Calc'!N9</f>
        <v>53360</v>
      </c>
      <c r="O15" s="55">
        <f t="shared" si="5"/>
        <v>53361</v>
      </c>
      <c r="P15" s="55">
        <f>'FPL Calc'!P9</f>
        <v>63791</v>
      </c>
      <c r="Q15" s="55">
        <f t="shared" si="6"/>
        <v>63792</v>
      </c>
      <c r="R15" s="55">
        <f>'FPL Calc'!R9</f>
        <v>74222</v>
      </c>
      <c r="S15" s="55">
        <f t="shared" si="7"/>
        <v>74223</v>
      </c>
      <c r="T15" s="55">
        <f>'FPL Calc'!T9</f>
        <v>80240</v>
      </c>
      <c r="U15" s="55">
        <f t="shared" si="8"/>
        <v>80241</v>
      </c>
      <c r="V15" s="55">
        <f>'FPL Calc'!W9</f>
        <v>0</v>
      </c>
      <c r="W15" s="55">
        <f t="shared" si="9"/>
        <v>1</v>
      </c>
      <c r="X15" s="55">
        <f>'FPL Calc'!Y9</f>
        <v>0</v>
      </c>
      <c r="Y15" s="55">
        <f t="shared" si="10"/>
        <v>1</v>
      </c>
      <c r="Z15" s="55">
        <f>'FPL Calc'!AA9</f>
        <v>100300</v>
      </c>
      <c r="AA15" s="55">
        <f t="shared" si="11"/>
        <v>100301</v>
      </c>
      <c r="AB15" s="56" t="s">
        <v>24</v>
      </c>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row>
    <row r="16" spans="1:91" ht="13.5" x14ac:dyDescent="0.25">
      <c r="A16" s="48">
        <v>8</v>
      </c>
      <c r="B16" s="318"/>
      <c r="C16" s="55">
        <v>0</v>
      </c>
      <c r="D16" s="55">
        <f>'FPL Calc'!D10</f>
        <v>17864</v>
      </c>
      <c r="E16" s="55">
        <f t="shared" si="0"/>
        <v>17865</v>
      </c>
      <c r="F16" s="55">
        <f>'FPL Calc'!F10</f>
        <v>27689</v>
      </c>
      <c r="G16" s="55">
        <f t="shared" si="1"/>
        <v>27690</v>
      </c>
      <c r="H16" s="55">
        <f>'FPL Calc'!H10</f>
        <v>36175</v>
      </c>
      <c r="I16" s="55">
        <f t="shared" si="2"/>
        <v>36176</v>
      </c>
      <c r="J16" s="55">
        <f>'FPL Calc'!J10</f>
        <v>44660</v>
      </c>
      <c r="K16" s="55">
        <f t="shared" si="3"/>
        <v>44661</v>
      </c>
      <c r="L16" s="55">
        <f>'FPL Calc'!L10</f>
        <v>52252</v>
      </c>
      <c r="M16" s="55">
        <f t="shared" si="4"/>
        <v>52253</v>
      </c>
      <c r="N16" s="55">
        <f>'FPL Calc'!N10</f>
        <v>59398</v>
      </c>
      <c r="O16" s="55">
        <f t="shared" si="5"/>
        <v>59399</v>
      </c>
      <c r="P16" s="55">
        <f>'FPL Calc'!P10</f>
        <v>71009</v>
      </c>
      <c r="Q16" s="55">
        <f t="shared" si="6"/>
        <v>71010</v>
      </c>
      <c r="R16" s="55">
        <f>'FPL Calc'!R10</f>
        <v>82621</v>
      </c>
      <c r="S16" s="55">
        <f t="shared" si="7"/>
        <v>82622</v>
      </c>
      <c r="T16" s="55">
        <f>'FPL Calc'!T10</f>
        <v>89320</v>
      </c>
      <c r="U16" s="55">
        <f t="shared" si="8"/>
        <v>89321</v>
      </c>
      <c r="V16" s="55">
        <f>'FPL Calc'!W10</f>
        <v>0</v>
      </c>
      <c r="W16" s="55">
        <f t="shared" si="9"/>
        <v>1</v>
      </c>
      <c r="X16" s="55">
        <f>'FPL Calc'!Y10</f>
        <v>0</v>
      </c>
      <c r="Y16" s="55">
        <f t="shared" si="10"/>
        <v>1</v>
      </c>
      <c r="Z16" s="55">
        <f>'FPL Calc'!AA10</f>
        <v>111650</v>
      </c>
      <c r="AA16" s="55">
        <f t="shared" si="11"/>
        <v>111651</v>
      </c>
      <c r="AB16" s="56" t="s">
        <v>24</v>
      </c>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row>
    <row r="17" spans="1:91" ht="13.5" x14ac:dyDescent="0.25">
      <c r="A17" s="48">
        <v>9</v>
      </c>
      <c r="B17" s="318"/>
      <c r="C17" s="55">
        <v>0</v>
      </c>
      <c r="D17" s="55">
        <f>'FPL Calc'!D11</f>
        <v>19680</v>
      </c>
      <c r="E17" s="55">
        <f t="shared" si="0"/>
        <v>19681</v>
      </c>
      <c r="F17" s="55">
        <f>'FPL Calc'!F11</f>
        <v>30504</v>
      </c>
      <c r="G17" s="55">
        <f t="shared" si="1"/>
        <v>30505</v>
      </c>
      <c r="H17" s="55">
        <f>'FPL Calc'!H11</f>
        <v>39852</v>
      </c>
      <c r="I17" s="55">
        <f t="shared" si="2"/>
        <v>39853</v>
      </c>
      <c r="J17" s="55">
        <f>'FPL Calc'!J11</f>
        <v>49200</v>
      </c>
      <c r="K17" s="55">
        <f t="shared" si="3"/>
        <v>49201</v>
      </c>
      <c r="L17" s="55">
        <f>'FPL Calc'!L11</f>
        <v>57564</v>
      </c>
      <c r="M17" s="55">
        <f t="shared" si="4"/>
        <v>57565</v>
      </c>
      <c r="N17" s="55">
        <f>'FPL Calc'!N11</f>
        <v>65436</v>
      </c>
      <c r="O17" s="55">
        <f t="shared" si="5"/>
        <v>65437</v>
      </c>
      <c r="P17" s="55">
        <f>'FPL Calc'!P11</f>
        <v>78228</v>
      </c>
      <c r="Q17" s="55">
        <f t="shared" si="6"/>
        <v>78229</v>
      </c>
      <c r="R17" s="55">
        <f>'FPL Calc'!R11</f>
        <v>91020</v>
      </c>
      <c r="S17" s="55">
        <f t="shared" si="7"/>
        <v>91021</v>
      </c>
      <c r="T17" s="55">
        <f>'FPL Calc'!T11</f>
        <v>98400</v>
      </c>
      <c r="U17" s="55">
        <f t="shared" si="8"/>
        <v>98401</v>
      </c>
      <c r="V17" s="55">
        <f>'FPL Calc'!W11</f>
        <v>0</v>
      </c>
      <c r="W17" s="55">
        <f t="shared" si="9"/>
        <v>1</v>
      </c>
      <c r="X17" s="55">
        <f>'FPL Calc'!Y11</f>
        <v>0</v>
      </c>
      <c r="Y17" s="55">
        <f t="shared" si="10"/>
        <v>1</v>
      </c>
      <c r="Z17" s="55">
        <f>'FPL Calc'!AA11</f>
        <v>123000</v>
      </c>
      <c r="AA17" s="55">
        <f t="shared" si="11"/>
        <v>123001</v>
      </c>
      <c r="AB17" s="56" t="s">
        <v>24</v>
      </c>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row>
    <row r="18" spans="1:91" ht="13.5" x14ac:dyDescent="0.25">
      <c r="A18" s="48">
        <v>10</v>
      </c>
      <c r="B18" s="318"/>
      <c r="C18" s="55">
        <v>0</v>
      </c>
      <c r="D18" s="55">
        <f>'FPL Calc'!D12</f>
        <v>21496</v>
      </c>
      <c r="E18" s="55">
        <f t="shared" si="0"/>
        <v>21497</v>
      </c>
      <c r="F18" s="55">
        <f>'FPL Calc'!F12</f>
        <v>33319</v>
      </c>
      <c r="G18" s="55">
        <f t="shared" si="1"/>
        <v>33320</v>
      </c>
      <c r="H18" s="55">
        <f>'FPL Calc'!H12</f>
        <v>43529</v>
      </c>
      <c r="I18" s="55">
        <f t="shared" si="2"/>
        <v>43530</v>
      </c>
      <c r="J18" s="55">
        <f>'FPL Calc'!J12</f>
        <v>53740</v>
      </c>
      <c r="K18" s="55">
        <f t="shared" si="3"/>
        <v>53741</v>
      </c>
      <c r="L18" s="55">
        <f>'FPL Calc'!L12</f>
        <v>62876</v>
      </c>
      <c r="M18" s="55">
        <f t="shared" si="4"/>
        <v>62877</v>
      </c>
      <c r="N18" s="55">
        <f>'FPL Calc'!N12</f>
        <v>71474</v>
      </c>
      <c r="O18" s="55">
        <f t="shared" si="5"/>
        <v>71475</v>
      </c>
      <c r="P18" s="55">
        <f>'FPL Calc'!P12</f>
        <v>85447</v>
      </c>
      <c r="Q18" s="55">
        <f t="shared" si="6"/>
        <v>85448</v>
      </c>
      <c r="R18" s="55">
        <f>'FPL Calc'!R12</f>
        <v>99419</v>
      </c>
      <c r="S18" s="55">
        <f t="shared" si="7"/>
        <v>99420</v>
      </c>
      <c r="T18" s="55">
        <f>'FPL Calc'!T12</f>
        <v>107480</v>
      </c>
      <c r="U18" s="55">
        <f t="shared" si="8"/>
        <v>107481</v>
      </c>
      <c r="V18" s="55">
        <f>'FPL Calc'!W12</f>
        <v>0</v>
      </c>
      <c r="W18" s="55">
        <f t="shared" si="9"/>
        <v>1</v>
      </c>
      <c r="X18" s="55">
        <f>'FPL Calc'!Y12</f>
        <v>0</v>
      </c>
      <c r="Y18" s="55">
        <f t="shared" si="10"/>
        <v>1</v>
      </c>
      <c r="Z18" s="55">
        <f>'FPL Calc'!AA12</f>
        <v>134350</v>
      </c>
      <c r="AA18" s="55">
        <f t="shared" si="11"/>
        <v>134351</v>
      </c>
      <c r="AB18" s="56" t="s">
        <v>24</v>
      </c>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row>
    <row r="19" spans="1:91" x14ac:dyDescent="0.2">
      <c r="A19" s="11" t="s">
        <v>15</v>
      </c>
      <c r="B19" s="319"/>
      <c r="C19" s="310">
        <v>0.4</v>
      </c>
      <c r="D19" s="311"/>
      <c r="E19" s="310">
        <v>0.62</v>
      </c>
      <c r="F19" s="310"/>
      <c r="G19" s="310">
        <v>0.81</v>
      </c>
      <c r="H19" s="310"/>
      <c r="I19" s="310">
        <v>1</v>
      </c>
      <c r="J19" s="310"/>
      <c r="K19" s="310">
        <v>1.17</v>
      </c>
      <c r="L19" s="310"/>
      <c r="M19" s="310">
        <v>1.33</v>
      </c>
      <c r="N19" s="310"/>
      <c r="O19" s="310">
        <v>1.59</v>
      </c>
      <c r="P19" s="310"/>
      <c r="Q19" s="310">
        <v>1.85</v>
      </c>
      <c r="R19" s="310"/>
      <c r="S19" s="310">
        <v>2</v>
      </c>
      <c r="T19" s="311"/>
      <c r="U19" s="58" t="s">
        <v>30</v>
      </c>
      <c r="V19" s="58">
        <v>2.17</v>
      </c>
      <c r="W19" s="58" t="s">
        <v>30</v>
      </c>
      <c r="X19" s="58">
        <v>2.34</v>
      </c>
      <c r="Y19" s="58" t="s">
        <v>30</v>
      </c>
      <c r="Z19" s="58">
        <v>2.5</v>
      </c>
      <c r="AA19" s="311" t="s">
        <v>23</v>
      </c>
      <c r="AB19" s="312"/>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row>
    <row r="20" spans="1:91" x14ac:dyDescent="0.2">
      <c r="A20" s="49"/>
      <c r="B20" s="32"/>
      <c r="C20" s="33"/>
      <c r="D20" s="34"/>
      <c r="E20" s="33"/>
      <c r="F20" s="33"/>
      <c r="G20" s="33"/>
      <c r="H20" s="33"/>
      <c r="I20" s="33"/>
      <c r="J20" s="33"/>
      <c r="K20" s="33"/>
      <c r="L20" s="33"/>
      <c r="M20" s="33"/>
      <c r="N20" s="33"/>
      <c r="O20" s="33"/>
      <c r="P20" s="33"/>
      <c r="Q20" s="33"/>
      <c r="R20" s="33"/>
      <c r="S20" s="33"/>
      <c r="T20" s="34"/>
      <c r="U20" s="33"/>
      <c r="V20" s="34"/>
      <c r="W20" s="33"/>
      <c r="X20" s="34"/>
      <c r="Y20" s="33"/>
      <c r="Z20" s="34"/>
      <c r="AA20" s="35"/>
      <c r="AB20" s="50"/>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row>
    <row r="21" spans="1:91" x14ac:dyDescent="0.2">
      <c r="A21" s="30" t="s">
        <v>34</v>
      </c>
      <c r="B21" s="31">
        <v>0</v>
      </c>
      <c r="C21" s="313">
        <v>7</v>
      </c>
      <c r="D21" s="313"/>
      <c r="E21" s="313">
        <v>15</v>
      </c>
      <c r="F21" s="313"/>
      <c r="G21" s="313">
        <v>15</v>
      </c>
      <c r="H21" s="313"/>
      <c r="I21" s="313">
        <v>20</v>
      </c>
      <c r="J21" s="313"/>
      <c r="K21" s="313">
        <v>20</v>
      </c>
      <c r="L21" s="313"/>
      <c r="M21" s="313">
        <v>25</v>
      </c>
      <c r="N21" s="313"/>
      <c r="O21" s="313">
        <v>25</v>
      </c>
      <c r="P21" s="313"/>
      <c r="Q21" s="313">
        <v>35</v>
      </c>
      <c r="R21" s="313"/>
      <c r="S21" s="313">
        <v>35</v>
      </c>
      <c r="T21" s="314"/>
      <c r="U21" s="315">
        <v>40</v>
      </c>
      <c r="V21" s="314"/>
      <c r="W21" s="315">
        <v>40</v>
      </c>
      <c r="X21" s="314"/>
      <c r="Y21" s="315">
        <v>40</v>
      </c>
      <c r="Z21" s="316"/>
      <c r="AA21" s="317" t="s">
        <v>25</v>
      </c>
      <c r="AB21" s="309"/>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row>
    <row r="22" spans="1:91" x14ac:dyDescent="0.2">
      <c r="A22" s="11" t="s">
        <v>35</v>
      </c>
      <c r="B22" s="36">
        <v>0</v>
      </c>
      <c r="C22" s="297">
        <v>5</v>
      </c>
      <c r="D22" s="297"/>
      <c r="E22" s="297">
        <v>10</v>
      </c>
      <c r="F22" s="297"/>
      <c r="G22" s="297">
        <v>10</v>
      </c>
      <c r="H22" s="297"/>
      <c r="I22" s="297">
        <v>15</v>
      </c>
      <c r="J22" s="297"/>
      <c r="K22" s="297">
        <v>15</v>
      </c>
      <c r="L22" s="297"/>
      <c r="M22" s="297">
        <v>20</v>
      </c>
      <c r="N22" s="297"/>
      <c r="O22" s="297">
        <v>20</v>
      </c>
      <c r="P22" s="297"/>
      <c r="Q22" s="297">
        <v>30</v>
      </c>
      <c r="R22" s="297"/>
      <c r="S22" s="297">
        <v>30</v>
      </c>
      <c r="T22" s="299"/>
      <c r="U22" s="298">
        <v>35</v>
      </c>
      <c r="V22" s="299"/>
      <c r="W22" s="298">
        <v>35</v>
      </c>
      <c r="X22" s="299"/>
      <c r="Y22" s="298">
        <v>35</v>
      </c>
      <c r="Z22" s="299"/>
      <c r="AA22" s="300" t="s">
        <v>25</v>
      </c>
      <c r="AB22" s="30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row>
    <row r="23" spans="1:91" x14ac:dyDescent="0.2">
      <c r="A23" s="51"/>
      <c r="B23" s="42"/>
      <c r="C23" s="42"/>
      <c r="D23" s="42"/>
      <c r="E23" s="42"/>
      <c r="F23" s="42"/>
      <c r="G23" s="42"/>
      <c r="H23" s="42"/>
      <c r="I23" s="42"/>
      <c r="J23" s="42"/>
      <c r="K23" s="42"/>
      <c r="L23" s="42"/>
      <c r="M23" s="42"/>
      <c r="N23" s="42"/>
      <c r="O23" s="42"/>
      <c r="P23" s="42"/>
      <c r="Q23" s="42"/>
      <c r="R23" s="42"/>
      <c r="S23" s="42"/>
      <c r="T23" s="43"/>
      <c r="U23" s="44"/>
      <c r="V23" s="43"/>
      <c r="W23" s="44"/>
      <c r="X23" s="43"/>
      <c r="Y23" s="44"/>
      <c r="Z23" s="43"/>
      <c r="AA23" s="44"/>
      <c r="AB23" s="52"/>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row>
    <row r="24" spans="1:91" ht="22.5" x14ac:dyDescent="0.2">
      <c r="A24" s="57" t="s">
        <v>26</v>
      </c>
      <c r="B24" s="9"/>
      <c r="C24" s="302">
        <v>0</v>
      </c>
      <c r="D24" s="303"/>
      <c r="E24" s="303"/>
      <c r="F24" s="303"/>
      <c r="G24" s="303"/>
      <c r="H24" s="303"/>
      <c r="I24" s="303"/>
      <c r="J24" s="304"/>
      <c r="K24" s="305">
        <v>19</v>
      </c>
      <c r="L24" s="291"/>
      <c r="M24" s="305">
        <v>28</v>
      </c>
      <c r="N24" s="291"/>
      <c r="O24" s="306">
        <v>37</v>
      </c>
      <c r="P24" s="307"/>
      <c r="Q24" s="306">
        <v>46</v>
      </c>
      <c r="R24" s="307"/>
      <c r="S24" s="306">
        <v>55</v>
      </c>
      <c r="T24" s="307"/>
      <c r="U24" s="306">
        <v>64</v>
      </c>
      <c r="V24" s="307"/>
      <c r="W24" s="306">
        <v>71</v>
      </c>
      <c r="X24" s="308"/>
      <c r="Y24" s="290">
        <v>78</v>
      </c>
      <c r="Z24" s="290"/>
      <c r="AA24" s="308">
        <v>85</v>
      </c>
      <c r="AB24" s="309"/>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row>
    <row r="25" spans="1:91" x14ac:dyDescent="0.2">
      <c r="A25" s="57" t="s">
        <v>37</v>
      </c>
      <c r="B25" s="37"/>
      <c r="C25" s="292">
        <v>0</v>
      </c>
      <c r="D25" s="293"/>
      <c r="E25" s="293"/>
      <c r="F25" s="293"/>
      <c r="G25" s="293"/>
      <c r="H25" s="293"/>
      <c r="I25" s="293"/>
      <c r="J25" s="294"/>
      <c r="K25" s="295">
        <v>30</v>
      </c>
      <c r="L25" s="288"/>
      <c r="M25" s="295">
        <v>75</v>
      </c>
      <c r="N25" s="294"/>
      <c r="O25" s="295">
        <v>120</v>
      </c>
      <c r="P25" s="294"/>
      <c r="Q25" s="295">
        <v>165</v>
      </c>
      <c r="R25" s="296"/>
      <c r="S25" s="295">
        <v>210</v>
      </c>
      <c r="T25" s="294"/>
      <c r="U25" s="295">
        <v>255</v>
      </c>
      <c r="V25" s="288"/>
      <c r="W25" s="296">
        <v>270</v>
      </c>
      <c r="X25" s="296"/>
      <c r="Y25" s="290">
        <v>285</v>
      </c>
      <c r="Z25" s="290"/>
      <c r="AA25" s="291">
        <v>300</v>
      </c>
      <c r="AB25" s="289"/>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row>
    <row r="26" spans="1:91" x14ac:dyDescent="0.2">
      <c r="A26" s="57" t="s">
        <v>38</v>
      </c>
      <c r="B26" s="37"/>
      <c r="C26" s="292">
        <v>0</v>
      </c>
      <c r="D26" s="293"/>
      <c r="E26" s="293"/>
      <c r="F26" s="293"/>
      <c r="G26" s="293"/>
      <c r="H26" s="293"/>
      <c r="I26" s="293"/>
      <c r="J26" s="294"/>
      <c r="K26" s="295">
        <v>19</v>
      </c>
      <c r="L26" s="288"/>
      <c r="M26" s="295">
        <v>46</v>
      </c>
      <c r="N26" s="294"/>
      <c r="O26" s="295">
        <v>74</v>
      </c>
      <c r="P26" s="294"/>
      <c r="Q26" s="295">
        <v>102</v>
      </c>
      <c r="R26" s="296"/>
      <c r="S26" s="295">
        <v>130</v>
      </c>
      <c r="T26" s="294"/>
      <c r="U26" s="295">
        <v>157</v>
      </c>
      <c r="V26" s="288"/>
      <c r="W26" s="296">
        <v>167</v>
      </c>
      <c r="X26" s="296"/>
      <c r="Y26" s="290">
        <v>176</v>
      </c>
      <c r="Z26" s="290"/>
      <c r="AA26" s="291">
        <v>185</v>
      </c>
      <c r="AB26" s="289"/>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row>
    <row r="27" spans="1:91" x14ac:dyDescent="0.2">
      <c r="A27" s="57" t="s">
        <v>39</v>
      </c>
      <c r="B27" s="37"/>
      <c r="C27" s="292">
        <v>0</v>
      </c>
      <c r="D27" s="293"/>
      <c r="E27" s="293"/>
      <c r="F27" s="293"/>
      <c r="G27" s="293"/>
      <c r="H27" s="293"/>
      <c r="I27" s="293"/>
      <c r="J27" s="294"/>
      <c r="K27" s="295">
        <v>33</v>
      </c>
      <c r="L27" s="288"/>
      <c r="M27" s="295">
        <v>81</v>
      </c>
      <c r="N27" s="294"/>
      <c r="O27" s="295">
        <v>130</v>
      </c>
      <c r="P27" s="294"/>
      <c r="Q27" s="295">
        <v>179</v>
      </c>
      <c r="R27" s="296"/>
      <c r="S27" s="295">
        <v>228</v>
      </c>
      <c r="T27" s="294"/>
      <c r="U27" s="295">
        <v>276</v>
      </c>
      <c r="V27" s="288"/>
      <c r="W27" s="296">
        <v>293</v>
      </c>
      <c r="X27" s="296"/>
      <c r="Y27" s="290">
        <v>309</v>
      </c>
      <c r="Z27" s="290"/>
      <c r="AA27" s="291">
        <v>325</v>
      </c>
      <c r="AB27" s="289"/>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row>
    <row r="28" spans="1:91" ht="36.75" customHeight="1" x14ac:dyDescent="0.2">
      <c r="A28" s="57" t="s">
        <v>40</v>
      </c>
      <c r="B28" s="37"/>
      <c r="C28" s="292">
        <v>0</v>
      </c>
      <c r="D28" s="293"/>
      <c r="E28" s="293"/>
      <c r="F28" s="293"/>
      <c r="G28" s="293"/>
      <c r="H28" s="293"/>
      <c r="I28" s="293"/>
      <c r="J28" s="294"/>
      <c r="K28" s="295">
        <v>2</v>
      </c>
      <c r="L28" s="288"/>
      <c r="M28" s="295">
        <v>4</v>
      </c>
      <c r="N28" s="294"/>
      <c r="O28" s="295">
        <v>6</v>
      </c>
      <c r="P28" s="294"/>
      <c r="Q28" s="295">
        <v>8</v>
      </c>
      <c r="R28" s="296"/>
      <c r="S28" s="295">
        <v>10</v>
      </c>
      <c r="T28" s="294"/>
      <c r="U28" s="295">
        <v>12</v>
      </c>
      <c r="V28" s="288"/>
      <c r="W28" s="296">
        <v>13</v>
      </c>
      <c r="X28" s="296"/>
      <c r="Y28" s="287">
        <v>14</v>
      </c>
      <c r="Z28" s="287"/>
      <c r="AA28" s="288">
        <v>15</v>
      </c>
      <c r="AB28" s="289"/>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row>
    <row r="29" spans="1:91" x14ac:dyDescent="0.2">
      <c r="A29" s="53"/>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54"/>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row>
    <row r="30" spans="1:91" ht="22.5" x14ac:dyDescent="0.2">
      <c r="A30" s="38" t="s">
        <v>36</v>
      </c>
      <c r="B30" s="39">
        <v>0</v>
      </c>
      <c r="C30" s="274">
        <v>5</v>
      </c>
      <c r="D30" s="272"/>
      <c r="E30" s="272"/>
      <c r="F30" s="273"/>
      <c r="G30" s="272">
        <v>7</v>
      </c>
      <c r="H30" s="272"/>
      <c r="I30" s="272"/>
      <c r="J30" s="272"/>
      <c r="K30" s="272"/>
      <c r="L30" s="272"/>
      <c r="M30" s="272"/>
      <c r="N30" s="273"/>
      <c r="O30" s="281">
        <v>10</v>
      </c>
      <c r="P30" s="281"/>
      <c r="Q30" s="281"/>
      <c r="R30" s="281"/>
      <c r="S30" s="274">
        <v>15</v>
      </c>
      <c r="T30" s="272"/>
      <c r="U30" s="272"/>
      <c r="V30" s="272"/>
      <c r="W30" s="272"/>
      <c r="X30" s="272"/>
      <c r="Y30" s="272"/>
      <c r="Z30" s="273"/>
      <c r="AA30" s="272" t="s">
        <v>25</v>
      </c>
      <c r="AB30" s="275"/>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row>
    <row r="31" spans="1:91" ht="22.5" x14ac:dyDescent="0.2">
      <c r="A31" s="38" t="s">
        <v>33</v>
      </c>
      <c r="B31" s="39">
        <v>0</v>
      </c>
      <c r="C31" s="281">
        <v>5</v>
      </c>
      <c r="D31" s="281"/>
      <c r="E31" s="281"/>
      <c r="F31" s="281"/>
      <c r="G31" s="281"/>
      <c r="H31" s="281"/>
      <c r="I31" s="281"/>
      <c r="J31" s="281"/>
      <c r="K31" s="281">
        <v>10</v>
      </c>
      <c r="L31" s="281"/>
      <c r="M31" s="281"/>
      <c r="N31" s="281"/>
      <c r="O31" s="281"/>
      <c r="P31" s="281"/>
      <c r="Q31" s="281">
        <v>10</v>
      </c>
      <c r="R31" s="281"/>
      <c r="S31" s="281"/>
      <c r="T31" s="282"/>
      <c r="U31" s="278">
        <v>15</v>
      </c>
      <c r="V31" s="279"/>
      <c r="W31" s="279"/>
      <c r="X31" s="279"/>
      <c r="Y31" s="279"/>
      <c r="Z31" s="280"/>
      <c r="AA31" s="276">
        <v>21.5</v>
      </c>
      <c r="AB31" s="277"/>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row>
    <row r="32" spans="1:91" x14ac:dyDescent="0.2">
      <c r="A32" s="53"/>
      <c r="B32" s="45"/>
      <c r="C32" s="45"/>
      <c r="D32" s="45"/>
      <c r="E32" s="45"/>
      <c r="F32" s="45"/>
      <c r="G32" s="45"/>
      <c r="H32" s="45"/>
      <c r="I32" s="45"/>
      <c r="J32" s="45"/>
      <c r="K32" s="46"/>
      <c r="L32" s="45"/>
      <c r="M32" s="45"/>
      <c r="N32" s="45"/>
      <c r="O32" s="45"/>
      <c r="P32" s="45"/>
      <c r="Q32" s="45"/>
      <c r="R32" s="45"/>
      <c r="S32" s="45"/>
      <c r="T32" s="45"/>
      <c r="U32" s="45"/>
      <c r="V32" s="45"/>
      <c r="W32" s="45"/>
      <c r="X32" s="45"/>
      <c r="Y32" s="45"/>
      <c r="Z32" s="45"/>
      <c r="AA32" s="45"/>
      <c r="AB32" s="5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row>
    <row r="33" spans="1:91" ht="23.25" thickBot="1" x14ac:dyDescent="0.25">
      <c r="A33" s="40" t="s">
        <v>16</v>
      </c>
      <c r="B33" s="41">
        <v>0</v>
      </c>
      <c r="C33" s="269">
        <v>200</v>
      </c>
      <c r="D33" s="270"/>
      <c r="E33" s="270"/>
      <c r="F33" s="270"/>
      <c r="G33" s="270"/>
      <c r="H33" s="270"/>
      <c r="I33" s="270"/>
      <c r="J33" s="283"/>
      <c r="K33" s="269">
        <v>400</v>
      </c>
      <c r="L33" s="270"/>
      <c r="M33" s="270"/>
      <c r="N33" s="283"/>
      <c r="O33" s="269">
        <v>600</v>
      </c>
      <c r="P33" s="270"/>
      <c r="Q33" s="270"/>
      <c r="R33" s="283"/>
      <c r="S33" s="269">
        <v>800</v>
      </c>
      <c r="T33" s="284"/>
      <c r="U33" s="269">
        <v>800</v>
      </c>
      <c r="V33" s="270"/>
      <c r="W33" s="270"/>
      <c r="X33" s="270"/>
      <c r="Y33" s="270"/>
      <c r="Z33" s="270"/>
      <c r="AA33" s="285" t="s">
        <v>25</v>
      </c>
      <c r="AB33" s="286"/>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row>
    <row r="34" spans="1:91" ht="22.7" customHeight="1" x14ac:dyDescent="0.2">
      <c r="A34" s="6"/>
      <c r="B34" s="3" t="s">
        <v>19</v>
      </c>
      <c r="C34" s="1"/>
      <c r="D34" s="1"/>
      <c r="E34" s="1"/>
      <c r="F34" s="1"/>
      <c r="G34" s="1"/>
      <c r="H34" s="1"/>
      <c r="I34" s="1"/>
      <c r="J34" s="1"/>
      <c r="K34" s="26"/>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row>
    <row r="35" spans="1:91" x14ac:dyDescent="0.2">
      <c r="A35" s="6"/>
      <c r="B35" s="27" t="s">
        <v>20</v>
      </c>
      <c r="C35" s="28"/>
      <c r="D35" s="28"/>
      <c r="E35" s="28"/>
      <c r="F35" s="28"/>
      <c r="G35" s="27" t="s">
        <v>21</v>
      </c>
      <c r="H35" s="28"/>
      <c r="I35" s="28"/>
      <c r="J35" s="28"/>
      <c r="K35" s="1"/>
      <c r="L35" s="1"/>
      <c r="M35" s="3" t="s">
        <v>28</v>
      </c>
      <c r="N35" s="1"/>
      <c r="O35" s="1"/>
      <c r="P35" s="1"/>
      <c r="Q35" s="1"/>
      <c r="R35" s="1"/>
      <c r="S35" s="1"/>
      <c r="T35" s="7"/>
      <c r="U35" s="1"/>
      <c r="V35" s="1"/>
      <c r="W35" s="1"/>
      <c r="X35" s="1"/>
      <c r="Y35" s="1"/>
      <c r="Z35" s="1"/>
      <c r="AA35" s="1"/>
      <c r="AB35" s="1"/>
      <c r="AC35" s="1"/>
      <c r="AD35" s="1"/>
    </row>
    <row r="36" spans="1:91" x14ac:dyDescent="0.2">
      <c r="A36" s="6"/>
      <c r="B36" s="27" t="s">
        <v>22</v>
      </c>
      <c r="C36" s="28"/>
      <c r="D36" s="28"/>
      <c r="E36" s="28"/>
      <c r="F36" s="28"/>
      <c r="G36" s="28" t="s">
        <v>32</v>
      </c>
      <c r="H36" s="28"/>
      <c r="I36" s="28"/>
      <c r="J36" s="28"/>
      <c r="K36" s="1"/>
      <c r="L36" s="1"/>
      <c r="M36" s="3" t="s">
        <v>27</v>
      </c>
      <c r="N36" s="1"/>
      <c r="O36" s="1"/>
      <c r="P36" s="1"/>
      <c r="Q36" s="1"/>
      <c r="R36" s="1"/>
      <c r="S36" s="1"/>
      <c r="T36" s="1"/>
      <c r="U36" s="1" t="s">
        <v>51</v>
      </c>
      <c r="V36" s="1"/>
      <c r="W36" s="1"/>
      <c r="X36" s="1"/>
      <c r="Y36" s="1"/>
      <c r="Z36" s="1"/>
      <c r="AA36" s="1"/>
      <c r="AB36" s="1"/>
      <c r="AC36" s="1"/>
      <c r="AD36" s="5"/>
    </row>
    <row r="37" spans="1:91" x14ac:dyDescent="0.2">
      <c r="A37" s="6"/>
      <c r="B37" s="1"/>
      <c r="C37" s="1"/>
      <c r="D37" s="1"/>
      <c r="E37" s="1"/>
      <c r="F37" s="1"/>
      <c r="G37" s="1"/>
      <c r="H37" s="1"/>
      <c r="I37" s="8"/>
      <c r="J37" s="1"/>
      <c r="K37" s="1"/>
      <c r="L37" s="1"/>
      <c r="M37" s="1"/>
      <c r="N37" s="1"/>
      <c r="O37" s="1"/>
      <c r="P37" s="1"/>
      <c r="Q37" s="1"/>
      <c r="R37" s="1"/>
      <c r="S37" s="1"/>
      <c r="T37" s="1"/>
      <c r="U37" s="1"/>
      <c r="V37" s="1"/>
      <c r="W37" s="1"/>
      <c r="X37" s="1"/>
      <c r="Y37" s="1"/>
      <c r="Z37" s="1"/>
      <c r="AA37" s="1"/>
      <c r="AB37" s="1"/>
      <c r="AC37" s="1"/>
      <c r="AD37" s="5"/>
    </row>
    <row r="38" spans="1:91" x14ac:dyDescent="0.2">
      <c r="A38" s="6"/>
      <c r="C38" s="3"/>
      <c r="D38" s="3"/>
      <c r="E38" s="3"/>
      <c r="F38" s="3"/>
      <c r="G38" s="3"/>
      <c r="H38" s="3"/>
      <c r="I38" s="10"/>
      <c r="J38" s="1"/>
      <c r="K38" s="1"/>
      <c r="L38" s="1"/>
      <c r="M38" s="1"/>
      <c r="N38" s="1"/>
      <c r="O38" s="1"/>
      <c r="P38" s="1"/>
      <c r="Q38" s="1"/>
      <c r="R38" s="1"/>
      <c r="S38" s="1"/>
      <c r="T38" s="1"/>
      <c r="U38" s="1"/>
      <c r="V38" s="1"/>
      <c r="W38" s="1"/>
      <c r="X38" s="1"/>
      <c r="Y38" s="1"/>
      <c r="Z38" s="1"/>
      <c r="AA38" s="1"/>
      <c r="AB38" s="1"/>
      <c r="AC38" s="1"/>
      <c r="AD38" s="5"/>
    </row>
    <row r="39" spans="1:91" x14ac:dyDescent="0.2">
      <c r="A39" s="6"/>
      <c r="C39" s="3"/>
      <c r="D39" s="3"/>
      <c r="E39" s="3"/>
      <c r="F39" s="3"/>
      <c r="G39" s="3"/>
      <c r="H39" s="3"/>
      <c r="I39" s="3"/>
      <c r="J39" s="1"/>
      <c r="K39" s="1"/>
      <c r="L39" s="1"/>
      <c r="M39" s="1"/>
      <c r="N39" s="1"/>
      <c r="O39" s="1"/>
      <c r="P39" s="1"/>
      <c r="Q39" s="1"/>
      <c r="R39" s="1"/>
      <c r="S39" s="1"/>
      <c r="T39" s="1"/>
      <c r="U39" s="1"/>
      <c r="V39" s="1"/>
      <c r="W39" s="1"/>
      <c r="X39" s="1"/>
      <c r="Y39" s="1"/>
      <c r="Z39" s="1"/>
      <c r="AA39" s="1"/>
      <c r="AB39" s="1"/>
      <c r="AC39" s="1"/>
      <c r="AD39" s="5"/>
    </row>
    <row r="40" spans="1:91" x14ac:dyDescent="0.2">
      <c r="AB40" s="1"/>
      <c r="AC40" s="1"/>
      <c r="AD40" s="1"/>
    </row>
    <row r="41" spans="1:91" x14ac:dyDescent="0.2">
      <c r="AB41" s="1"/>
      <c r="AC41" s="1"/>
      <c r="AD41" s="1"/>
    </row>
    <row r="42" spans="1:91" x14ac:dyDescent="0.2">
      <c r="A42" s="6"/>
      <c r="B42" s="1"/>
      <c r="C42" s="1"/>
      <c r="D42" s="1"/>
      <c r="E42" s="1"/>
      <c r="F42" s="1"/>
      <c r="G42" s="1"/>
      <c r="H42" s="1"/>
      <c r="I42" s="1"/>
      <c r="J42" s="1"/>
      <c r="K42" s="1"/>
      <c r="L42" s="1"/>
      <c r="M42" s="1"/>
      <c r="N42" s="1"/>
      <c r="O42" s="1"/>
      <c r="P42" s="1"/>
      <c r="Q42" s="1"/>
      <c r="R42" s="1"/>
      <c r="S42" s="1"/>
      <c r="T42" s="1"/>
      <c r="U42" s="1"/>
      <c r="V42" s="1"/>
      <c r="W42" s="1"/>
      <c r="X42" s="1" t="s">
        <v>18</v>
      </c>
      <c r="Y42" s="1"/>
      <c r="Z42" s="1"/>
      <c r="AA42" s="1"/>
      <c r="AB42" s="1"/>
      <c r="AC42" s="1"/>
      <c r="AD42" s="1"/>
    </row>
    <row r="43" spans="1:91" x14ac:dyDescent="0.2">
      <c r="A43" s="6"/>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91" x14ac:dyDescent="0.2">
      <c r="A44" s="6"/>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91" x14ac:dyDescent="0.2">
      <c r="A45" s="6"/>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row>
    <row r="46" spans="1:91" x14ac:dyDescent="0.2">
      <c r="A46" s="6"/>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row r="47" spans="1:91" x14ac:dyDescent="0.2">
      <c r="A47" s="6"/>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spans="1:91" x14ac:dyDescent="0.2">
      <c r="AB48" s="1"/>
      <c r="AC48" s="1"/>
      <c r="AD48" s="1"/>
    </row>
    <row r="49" spans="27:30" x14ac:dyDescent="0.2">
      <c r="AA49" s="1"/>
      <c r="AB49" s="1"/>
      <c r="AC49" s="1"/>
      <c r="AD49" s="1"/>
    </row>
    <row r="50" spans="27:30" x14ac:dyDescent="0.2">
      <c r="AB50" s="1"/>
      <c r="AC50" s="1"/>
      <c r="AD50" s="1"/>
    </row>
    <row r="52" spans="27:30" x14ac:dyDescent="0.2">
      <c r="AB52" s="1"/>
    </row>
  </sheetData>
  <mergeCells count="121">
    <mergeCell ref="A1:AB1"/>
    <mergeCell ref="A2:AB2"/>
    <mergeCell ref="A3:AB3"/>
    <mergeCell ref="A4:AB4"/>
    <mergeCell ref="C7:D7"/>
    <mergeCell ref="E7:F7"/>
    <mergeCell ref="G7:H7"/>
    <mergeCell ref="I7:J7"/>
    <mergeCell ref="K7:L7"/>
    <mergeCell ref="M7:N7"/>
    <mergeCell ref="AA7:AB7"/>
    <mergeCell ref="O7:P7"/>
    <mergeCell ref="Q7:R7"/>
    <mergeCell ref="S7:T7"/>
    <mergeCell ref="U7:V7"/>
    <mergeCell ref="W7:X7"/>
    <mergeCell ref="Y7:Z7"/>
    <mergeCell ref="B9:B19"/>
    <mergeCell ref="C19:D19"/>
    <mergeCell ref="E19:F19"/>
    <mergeCell ref="G19:H19"/>
    <mergeCell ref="I19:J19"/>
    <mergeCell ref="K19:L19"/>
    <mergeCell ref="M19:N19"/>
    <mergeCell ref="O19:P19"/>
    <mergeCell ref="Q19:R19"/>
    <mergeCell ref="S19:T19"/>
    <mergeCell ref="AA19:AB19"/>
    <mergeCell ref="C21:D21"/>
    <mergeCell ref="E21:F21"/>
    <mergeCell ref="G21:H21"/>
    <mergeCell ref="I21:J21"/>
    <mergeCell ref="K21:L21"/>
    <mergeCell ref="M21:N21"/>
    <mergeCell ref="O21:P21"/>
    <mergeCell ref="Q21:R21"/>
    <mergeCell ref="S21:T21"/>
    <mergeCell ref="U21:V21"/>
    <mergeCell ref="W21:X21"/>
    <mergeCell ref="Y21:Z21"/>
    <mergeCell ref="AA21:AB21"/>
    <mergeCell ref="C22:D22"/>
    <mergeCell ref="E22:F22"/>
    <mergeCell ref="G22:H22"/>
    <mergeCell ref="I22:J22"/>
    <mergeCell ref="K22:L22"/>
    <mergeCell ref="Y22:Z22"/>
    <mergeCell ref="AA22:AB22"/>
    <mergeCell ref="C24:J24"/>
    <mergeCell ref="K24:L24"/>
    <mergeCell ref="M24:N24"/>
    <mergeCell ref="O24:P24"/>
    <mergeCell ref="Q24:R24"/>
    <mergeCell ref="S24:T24"/>
    <mergeCell ref="U24:V24"/>
    <mergeCell ref="W24:X24"/>
    <mergeCell ref="M22:N22"/>
    <mergeCell ref="O22:P22"/>
    <mergeCell ref="Q22:R22"/>
    <mergeCell ref="S22:T22"/>
    <mergeCell ref="U22:V22"/>
    <mergeCell ref="W22:X22"/>
    <mergeCell ref="Y24:Z24"/>
    <mergeCell ref="AA24:AB24"/>
    <mergeCell ref="AA25:AB25"/>
    <mergeCell ref="C26:J26"/>
    <mergeCell ref="K26:L26"/>
    <mergeCell ref="M26:N26"/>
    <mergeCell ref="O26:P26"/>
    <mergeCell ref="Q26:R26"/>
    <mergeCell ref="S26:T26"/>
    <mergeCell ref="U26:V26"/>
    <mergeCell ref="W26:X26"/>
    <mergeCell ref="C25:J25"/>
    <mergeCell ref="K25:L25"/>
    <mergeCell ref="M25:N25"/>
    <mergeCell ref="O25:P25"/>
    <mergeCell ref="Q25:R25"/>
    <mergeCell ref="S25:T25"/>
    <mergeCell ref="U25:V25"/>
    <mergeCell ref="W25:X25"/>
    <mergeCell ref="Y25:Z25"/>
    <mergeCell ref="O28:P28"/>
    <mergeCell ref="Q28:R28"/>
    <mergeCell ref="S28:T28"/>
    <mergeCell ref="U28:V28"/>
    <mergeCell ref="W28:X28"/>
    <mergeCell ref="Y26:Z26"/>
    <mergeCell ref="AA26:AB26"/>
    <mergeCell ref="C27:J27"/>
    <mergeCell ref="K27:L27"/>
    <mergeCell ref="M27:N27"/>
    <mergeCell ref="O27:P27"/>
    <mergeCell ref="Q27:R27"/>
    <mergeCell ref="S27:T27"/>
    <mergeCell ref="U27:V27"/>
    <mergeCell ref="W27:X27"/>
    <mergeCell ref="U33:Z33"/>
    <mergeCell ref="A5:AB5"/>
    <mergeCell ref="G30:N30"/>
    <mergeCell ref="C30:F30"/>
    <mergeCell ref="AA30:AB30"/>
    <mergeCell ref="S30:Z30"/>
    <mergeCell ref="AA31:AB31"/>
    <mergeCell ref="U31:Z31"/>
    <mergeCell ref="C31:J31"/>
    <mergeCell ref="K31:P31"/>
    <mergeCell ref="Q31:T31"/>
    <mergeCell ref="C33:J33"/>
    <mergeCell ref="K33:N33"/>
    <mergeCell ref="O33:R33"/>
    <mergeCell ref="S33:T33"/>
    <mergeCell ref="AA33:AB33"/>
    <mergeCell ref="Y28:Z28"/>
    <mergeCell ref="AA28:AB28"/>
    <mergeCell ref="O30:R30"/>
    <mergeCell ref="Y27:Z27"/>
    <mergeCell ref="AA27:AB27"/>
    <mergeCell ref="C28:J28"/>
    <mergeCell ref="K28:L28"/>
    <mergeCell ref="M28:N28"/>
  </mergeCells>
  <printOptions horizontalCentered="1"/>
  <pageMargins left="0.25" right="0.25" top="1" bottom="1" header="0" footer="0"/>
  <pageSetup scale="7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2"/>
  <sheetViews>
    <sheetView zoomScaleNormal="100" workbookViewId="0">
      <selection activeCell="G22" sqref="G22:H22"/>
    </sheetView>
  </sheetViews>
  <sheetFormatPr defaultRowHeight="12.75" x14ac:dyDescent="0.2"/>
  <cols>
    <col min="1" max="1" width="10.85546875" customWidth="1"/>
    <col min="2" max="2" width="5.28515625" customWidth="1"/>
    <col min="3" max="28" width="6.28515625" customWidth="1"/>
  </cols>
  <sheetData>
    <row r="1" spans="1:91" x14ac:dyDescent="0.2">
      <c r="A1" s="320"/>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spans="1:91" x14ac:dyDescent="0.2">
      <c r="A2" s="320" t="s">
        <v>45</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row>
    <row r="3" spans="1:91" x14ac:dyDescent="0.2">
      <c r="A3" s="271" t="s">
        <v>31</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row>
    <row r="4" spans="1:91" x14ac:dyDescent="0.2">
      <c r="A4" s="320" t="s">
        <v>42</v>
      </c>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row>
    <row r="5" spans="1:91" x14ac:dyDescent="0.2">
      <c r="A5" s="271" t="s">
        <v>52</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row>
    <row r="6" spans="1:91" ht="13.5" thickBot="1" x14ac:dyDescent="0.25">
      <c r="A6" s="6"/>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row>
    <row r="7" spans="1:91" x14ac:dyDescent="0.2">
      <c r="A7" s="29" t="s">
        <v>44</v>
      </c>
      <c r="B7" s="59" t="s">
        <v>0</v>
      </c>
      <c r="C7" s="321" t="s">
        <v>49</v>
      </c>
      <c r="D7" s="321"/>
      <c r="E7" s="321" t="s">
        <v>47</v>
      </c>
      <c r="F7" s="321"/>
      <c r="G7" s="321" t="s">
        <v>48</v>
      </c>
      <c r="H7" s="321"/>
      <c r="I7" s="321" t="s">
        <v>50</v>
      </c>
      <c r="J7" s="321"/>
      <c r="K7" s="321" t="s">
        <v>5</v>
      </c>
      <c r="L7" s="321"/>
      <c r="M7" s="321" t="s">
        <v>6</v>
      </c>
      <c r="N7" s="321"/>
      <c r="O7" s="321" t="s">
        <v>7</v>
      </c>
      <c r="P7" s="321"/>
      <c r="Q7" s="321" t="s">
        <v>8</v>
      </c>
      <c r="R7" s="321"/>
      <c r="S7" s="321" t="s">
        <v>9</v>
      </c>
      <c r="T7" s="323"/>
      <c r="U7" s="324" t="s">
        <v>10</v>
      </c>
      <c r="V7" s="323"/>
      <c r="W7" s="324" t="s">
        <v>10</v>
      </c>
      <c r="X7" s="323"/>
      <c r="Y7" s="324" t="s">
        <v>10</v>
      </c>
      <c r="Z7" s="322"/>
      <c r="AA7" s="322" t="s">
        <v>11</v>
      </c>
      <c r="AB7" s="234"/>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row>
    <row r="8" spans="1:91" x14ac:dyDescent="0.2">
      <c r="A8" s="11" t="s">
        <v>12</v>
      </c>
      <c r="B8" s="12"/>
      <c r="C8" s="13" t="s">
        <v>13</v>
      </c>
      <c r="D8" s="13" t="s">
        <v>14</v>
      </c>
      <c r="E8" s="13" t="s">
        <v>13</v>
      </c>
      <c r="F8" s="13" t="s">
        <v>14</v>
      </c>
      <c r="G8" s="13" t="s">
        <v>13</v>
      </c>
      <c r="H8" s="13" t="s">
        <v>14</v>
      </c>
      <c r="I8" s="13" t="s">
        <v>13</v>
      </c>
      <c r="J8" s="13" t="s">
        <v>14</v>
      </c>
      <c r="K8" s="13" t="s">
        <v>13</v>
      </c>
      <c r="L8" s="13" t="s">
        <v>14</v>
      </c>
      <c r="M8" s="13" t="s">
        <v>13</v>
      </c>
      <c r="N8" s="13" t="s">
        <v>14</v>
      </c>
      <c r="O8" s="13" t="s">
        <v>13</v>
      </c>
      <c r="P8" s="15" t="s">
        <v>14</v>
      </c>
      <c r="Q8" s="13" t="s">
        <v>13</v>
      </c>
      <c r="R8" s="13" t="s">
        <v>14</v>
      </c>
      <c r="S8" s="13" t="s">
        <v>13</v>
      </c>
      <c r="T8" s="13" t="s">
        <v>14</v>
      </c>
      <c r="U8" s="13" t="s">
        <v>13</v>
      </c>
      <c r="V8" s="13" t="s">
        <v>14</v>
      </c>
      <c r="W8" s="13" t="s">
        <v>13</v>
      </c>
      <c r="X8" s="13" t="s">
        <v>14</v>
      </c>
      <c r="Y8" s="13" t="s">
        <v>13</v>
      </c>
      <c r="Z8" s="14" t="s">
        <v>14</v>
      </c>
      <c r="AA8" s="13" t="s">
        <v>13</v>
      </c>
      <c r="AB8" s="47" t="s">
        <v>14</v>
      </c>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row>
    <row r="9" spans="1:91" ht="13.5" x14ac:dyDescent="0.25">
      <c r="A9" s="48">
        <v>1</v>
      </c>
      <c r="B9" s="318" t="s">
        <v>17</v>
      </c>
      <c r="C9" s="55">
        <v>0</v>
      </c>
      <c r="D9" s="55">
        <f>'FPL Calc'!D3</f>
        <v>5152</v>
      </c>
      <c r="E9" s="55">
        <f>D9+1</f>
        <v>5153</v>
      </c>
      <c r="F9" s="55">
        <f>'FPL Calc'!F3</f>
        <v>7986</v>
      </c>
      <c r="G9" s="55">
        <f>F9+1</f>
        <v>7987</v>
      </c>
      <c r="H9" s="55">
        <f>'FPL Calc'!H3</f>
        <v>10433</v>
      </c>
      <c r="I9" s="55">
        <f>H9+1</f>
        <v>10434</v>
      </c>
      <c r="J9" s="55">
        <f>'FPL Calc'!J3</f>
        <v>12880</v>
      </c>
      <c r="K9" s="55">
        <f>J9+1</f>
        <v>12881</v>
      </c>
      <c r="L9" s="55">
        <f>'FPL Calc'!L3</f>
        <v>15070</v>
      </c>
      <c r="M9" s="55">
        <f>L9+1</f>
        <v>15071</v>
      </c>
      <c r="N9" s="55">
        <f>'FPL Calc'!N3</f>
        <v>17130</v>
      </c>
      <c r="O9" s="55">
        <f>N9+1</f>
        <v>17131</v>
      </c>
      <c r="P9" s="55">
        <f>'FPL Calc'!P3</f>
        <v>20479</v>
      </c>
      <c r="Q9" s="55">
        <f>P9+1</f>
        <v>20480</v>
      </c>
      <c r="R9" s="55">
        <f>'FPL Calc'!R3</f>
        <v>23828</v>
      </c>
      <c r="S9" s="55">
        <f>R9+1</f>
        <v>23829</v>
      </c>
      <c r="T9" s="55">
        <f>'FPL Calc'!T3</f>
        <v>25760</v>
      </c>
      <c r="U9" s="55">
        <f>T9+1</f>
        <v>25761</v>
      </c>
      <c r="V9" s="55">
        <f>'FPL Calc'!W3</f>
        <v>0</v>
      </c>
      <c r="W9" s="55">
        <f>V9+1</f>
        <v>1</v>
      </c>
      <c r="X9" s="55">
        <f>'FPL Calc'!Y3</f>
        <v>0</v>
      </c>
      <c r="Y9" s="55">
        <f>X9+1</f>
        <v>1</v>
      </c>
      <c r="Z9" s="55">
        <f>'FPL Calc'!AA3</f>
        <v>32200</v>
      </c>
      <c r="AA9" s="55">
        <f>Z9+1</f>
        <v>32201</v>
      </c>
      <c r="AB9" s="56" t="s">
        <v>24</v>
      </c>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row>
    <row r="10" spans="1:91" ht="13.5" x14ac:dyDescent="0.25">
      <c r="A10" s="48">
        <v>2</v>
      </c>
      <c r="B10" s="318"/>
      <c r="C10" s="55">
        <v>0</v>
      </c>
      <c r="D10" s="55">
        <f>'FPL Calc'!D4</f>
        <v>6968</v>
      </c>
      <c r="E10" s="55">
        <f t="shared" ref="E10:E18" si="0">D10+1</f>
        <v>6969</v>
      </c>
      <c r="F10" s="55">
        <f>'FPL Calc'!F4</f>
        <v>10800</v>
      </c>
      <c r="G10" s="55">
        <f t="shared" ref="G10:G18" si="1">F10+1</f>
        <v>10801</v>
      </c>
      <c r="H10" s="55">
        <f>'FPL Calc'!H4</f>
        <v>14110</v>
      </c>
      <c r="I10" s="55">
        <f t="shared" ref="I10:I18" si="2">H10+1</f>
        <v>14111</v>
      </c>
      <c r="J10" s="55">
        <f>'FPL Calc'!J4</f>
        <v>17420</v>
      </c>
      <c r="K10" s="55">
        <f t="shared" ref="K10:K18" si="3">J10+1</f>
        <v>17421</v>
      </c>
      <c r="L10" s="55">
        <f>'FPL Calc'!L4</f>
        <v>20381</v>
      </c>
      <c r="M10" s="55">
        <f t="shared" ref="M10:M18" si="4">L10+1</f>
        <v>20382</v>
      </c>
      <c r="N10" s="55">
        <f>'FPL Calc'!N4</f>
        <v>23169</v>
      </c>
      <c r="O10" s="55">
        <f t="shared" ref="O10:O18" si="5">N10+1</f>
        <v>23170</v>
      </c>
      <c r="P10" s="55">
        <f>'FPL Calc'!P4</f>
        <v>27698</v>
      </c>
      <c r="Q10" s="55">
        <f t="shared" ref="Q10:Q18" si="6">P10+1</f>
        <v>27699</v>
      </c>
      <c r="R10" s="55">
        <f>'FPL Calc'!R4</f>
        <v>32227</v>
      </c>
      <c r="S10" s="55">
        <f t="shared" ref="S10:S18" si="7">R10+1</f>
        <v>32228</v>
      </c>
      <c r="T10" s="55">
        <f>'FPL Calc'!T4</f>
        <v>34840</v>
      </c>
      <c r="U10" s="55">
        <f t="shared" ref="U10:U18" si="8">T10+1</f>
        <v>34841</v>
      </c>
      <c r="V10" s="55">
        <f>'FPL Calc'!W4</f>
        <v>0</v>
      </c>
      <c r="W10" s="55">
        <f t="shared" ref="W10:W18" si="9">V10+1</f>
        <v>1</v>
      </c>
      <c r="X10" s="55">
        <f>'FPL Calc'!Y4</f>
        <v>0</v>
      </c>
      <c r="Y10" s="55">
        <f t="shared" ref="Y10:Y18" si="10">X10+1</f>
        <v>1</v>
      </c>
      <c r="Z10" s="55">
        <f>'FPL Calc'!AA4</f>
        <v>43550</v>
      </c>
      <c r="AA10" s="55">
        <f t="shared" ref="AA10:AA18" si="11">Z10+1</f>
        <v>43551</v>
      </c>
      <c r="AB10" s="56" t="s">
        <v>24</v>
      </c>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row>
    <row r="11" spans="1:91" ht="13.5" x14ac:dyDescent="0.25">
      <c r="A11" s="48">
        <v>3</v>
      </c>
      <c r="B11" s="318"/>
      <c r="C11" s="55">
        <v>0</v>
      </c>
      <c r="D11" s="55">
        <f>'FPL Calc'!D5</f>
        <v>8784</v>
      </c>
      <c r="E11" s="55">
        <f t="shared" si="0"/>
        <v>8785</v>
      </c>
      <c r="F11" s="55">
        <f>'FPL Calc'!F5</f>
        <v>13615</v>
      </c>
      <c r="G11" s="55">
        <f t="shared" si="1"/>
        <v>13616</v>
      </c>
      <c r="H11" s="55">
        <f>'FPL Calc'!H5</f>
        <v>17788</v>
      </c>
      <c r="I11" s="55">
        <f t="shared" si="2"/>
        <v>17789</v>
      </c>
      <c r="J11" s="55">
        <f>'FPL Calc'!J5</f>
        <v>21960</v>
      </c>
      <c r="K11" s="55">
        <f t="shared" si="3"/>
        <v>21961</v>
      </c>
      <c r="L11" s="55">
        <f>'FPL Calc'!L5</f>
        <v>25693</v>
      </c>
      <c r="M11" s="55">
        <f t="shared" si="4"/>
        <v>25694</v>
      </c>
      <c r="N11" s="55">
        <f>'FPL Calc'!N5</f>
        <v>29207</v>
      </c>
      <c r="O11" s="55">
        <f t="shared" si="5"/>
        <v>29208</v>
      </c>
      <c r="P11" s="55">
        <f>'FPL Calc'!P5</f>
        <v>34916</v>
      </c>
      <c r="Q11" s="55">
        <f t="shared" si="6"/>
        <v>34917</v>
      </c>
      <c r="R11" s="55">
        <f>'FPL Calc'!R5</f>
        <v>40626</v>
      </c>
      <c r="S11" s="55">
        <f t="shared" si="7"/>
        <v>40627</v>
      </c>
      <c r="T11" s="55">
        <f>'FPL Calc'!T5</f>
        <v>43920</v>
      </c>
      <c r="U11" s="55">
        <f t="shared" si="8"/>
        <v>43921</v>
      </c>
      <c r="V11" s="55">
        <f>'FPL Calc'!W5</f>
        <v>0</v>
      </c>
      <c r="W11" s="55">
        <f t="shared" si="9"/>
        <v>1</v>
      </c>
      <c r="X11" s="55">
        <f>'FPL Calc'!Y5</f>
        <v>0</v>
      </c>
      <c r="Y11" s="55">
        <f t="shared" si="10"/>
        <v>1</v>
      </c>
      <c r="Z11" s="55">
        <f>'FPL Calc'!AA5</f>
        <v>54900</v>
      </c>
      <c r="AA11" s="55">
        <f t="shared" si="11"/>
        <v>54901</v>
      </c>
      <c r="AB11" s="56" t="s">
        <v>24</v>
      </c>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row>
    <row r="12" spans="1:91" ht="13.5" x14ac:dyDescent="0.25">
      <c r="A12" s="48">
        <v>4</v>
      </c>
      <c r="B12" s="318"/>
      <c r="C12" s="55">
        <v>0</v>
      </c>
      <c r="D12" s="55">
        <f>'FPL Calc'!D6</f>
        <v>10600</v>
      </c>
      <c r="E12" s="55">
        <f t="shared" si="0"/>
        <v>10601</v>
      </c>
      <c r="F12" s="55">
        <f>'FPL Calc'!F6</f>
        <v>16430</v>
      </c>
      <c r="G12" s="55">
        <f t="shared" si="1"/>
        <v>16431</v>
      </c>
      <c r="H12" s="55">
        <f>'FPL Calc'!H6</f>
        <v>21465</v>
      </c>
      <c r="I12" s="55">
        <f t="shared" si="2"/>
        <v>21466</v>
      </c>
      <c r="J12" s="55">
        <f>'FPL Calc'!J6</f>
        <v>26500</v>
      </c>
      <c r="K12" s="55">
        <f t="shared" si="3"/>
        <v>26501</v>
      </c>
      <c r="L12" s="55">
        <f>'FPL Calc'!L6</f>
        <v>31005</v>
      </c>
      <c r="M12" s="55">
        <f t="shared" si="4"/>
        <v>31006</v>
      </c>
      <c r="N12" s="55">
        <f>'FPL Calc'!N6</f>
        <v>35245</v>
      </c>
      <c r="O12" s="55">
        <f t="shared" si="5"/>
        <v>35246</v>
      </c>
      <c r="P12" s="55">
        <f>'FPL Calc'!P6</f>
        <v>42135</v>
      </c>
      <c r="Q12" s="55">
        <f t="shared" si="6"/>
        <v>42136</v>
      </c>
      <c r="R12" s="55">
        <f>'FPL Calc'!R6</f>
        <v>49025</v>
      </c>
      <c r="S12" s="55">
        <f t="shared" si="7"/>
        <v>49026</v>
      </c>
      <c r="T12" s="55">
        <f>'FPL Calc'!T6</f>
        <v>53000</v>
      </c>
      <c r="U12" s="55">
        <f t="shared" si="8"/>
        <v>53001</v>
      </c>
      <c r="V12" s="55">
        <f>'FPL Calc'!W6</f>
        <v>0</v>
      </c>
      <c r="W12" s="55">
        <f t="shared" si="9"/>
        <v>1</v>
      </c>
      <c r="X12" s="55">
        <f>'FPL Calc'!Y6</f>
        <v>0</v>
      </c>
      <c r="Y12" s="55">
        <f t="shared" si="10"/>
        <v>1</v>
      </c>
      <c r="Z12" s="55">
        <f>'FPL Calc'!AA6</f>
        <v>66250</v>
      </c>
      <c r="AA12" s="55">
        <f t="shared" si="11"/>
        <v>66251</v>
      </c>
      <c r="AB12" s="56" t="s">
        <v>24</v>
      </c>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row>
    <row r="13" spans="1:91" ht="13.5" x14ac:dyDescent="0.25">
      <c r="A13" s="48">
        <v>5</v>
      </c>
      <c r="B13" s="318"/>
      <c r="C13" s="55">
        <v>0</v>
      </c>
      <c r="D13" s="55">
        <f>'FPL Calc'!D7</f>
        <v>12416</v>
      </c>
      <c r="E13" s="55">
        <f t="shared" si="0"/>
        <v>12417</v>
      </c>
      <c r="F13" s="55">
        <f>'FPL Calc'!F7</f>
        <v>19245</v>
      </c>
      <c r="G13" s="55">
        <f t="shared" si="1"/>
        <v>19246</v>
      </c>
      <c r="H13" s="55">
        <f>'FPL Calc'!H7</f>
        <v>25142</v>
      </c>
      <c r="I13" s="55">
        <f t="shared" si="2"/>
        <v>25143</v>
      </c>
      <c r="J13" s="55">
        <f>'FPL Calc'!J7</f>
        <v>31040</v>
      </c>
      <c r="K13" s="55">
        <f t="shared" si="3"/>
        <v>31041</v>
      </c>
      <c r="L13" s="55">
        <f>'FPL Calc'!L7</f>
        <v>36317</v>
      </c>
      <c r="M13" s="55">
        <f t="shared" si="4"/>
        <v>36318</v>
      </c>
      <c r="N13" s="55">
        <f>'FPL Calc'!N7</f>
        <v>41283</v>
      </c>
      <c r="O13" s="55">
        <f t="shared" si="5"/>
        <v>41284</v>
      </c>
      <c r="P13" s="55">
        <f>'FPL Calc'!P7</f>
        <v>49354</v>
      </c>
      <c r="Q13" s="55">
        <f t="shared" si="6"/>
        <v>49355</v>
      </c>
      <c r="R13" s="55">
        <f>'FPL Calc'!R7</f>
        <v>57424</v>
      </c>
      <c r="S13" s="55">
        <f t="shared" si="7"/>
        <v>57425</v>
      </c>
      <c r="T13" s="55">
        <f>'FPL Calc'!T7</f>
        <v>62080</v>
      </c>
      <c r="U13" s="55">
        <f t="shared" si="8"/>
        <v>62081</v>
      </c>
      <c r="V13" s="55">
        <f>'FPL Calc'!W7</f>
        <v>0</v>
      </c>
      <c r="W13" s="55">
        <f t="shared" si="9"/>
        <v>1</v>
      </c>
      <c r="X13" s="55">
        <f>'FPL Calc'!Y7</f>
        <v>0</v>
      </c>
      <c r="Y13" s="55">
        <f t="shared" si="10"/>
        <v>1</v>
      </c>
      <c r="Z13" s="55">
        <f>'FPL Calc'!AA7</f>
        <v>77600</v>
      </c>
      <c r="AA13" s="55">
        <f t="shared" si="11"/>
        <v>77601</v>
      </c>
      <c r="AB13" s="56" t="s">
        <v>24</v>
      </c>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row>
    <row r="14" spans="1:91" ht="13.5" x14ac:dyDescent="0.25">
      <c r="A14" s="48">
        <v>6</v>
      </c>
      <c r="B14" s="318"/>
      <c r="C14" s="55">
        <v>0</v>
      </c>
      <c r="D14" s="55">
        <f>'FPL Calc'!D8</f>
        <v>14232</v>
      </c>
      <c r="E14" s="55">
        <f t="shared" si="0"/>
        <v>14233</v>
      </c>
      <c r="F14" s="55">
        <f>'FPL Calc'!F8</f>
        <v>22060</v>
      </c>
      <c r="G14" s="55">
        <f t="shared" si="1"/>
        <v>22061</v>
      </c>
      <c r="H14" s="55">
        <f>'FPL Calc'!H8</f>
        <v>28820</v>
      </c>
      <c r="I14" s="55">
        <f t="shared" si="2"/>
        <v>28821</v>
      </c>
      <c r="J14" s="55">
        <f>'FPL Calc'!J8</f>
        <v>35580</v>
      </c>
      <c r="K14" s="55">
        <f t="shared" si="3"/>
        <v>35581</v>
      </c>
      <c r="L14" s="55">
        <f>'FPL Calc'!L8</f>
        <v>41629</v>
      </c>
      <c r="M14" s="55">
        <f t="shared" si="4"/>
        <v>41630</v>
      </c>
      <c r="N14" s="55">
        <f>'FPL Calc'!N8</f>
        <v>47321</v>
      </c>
      <c r="O14" s="55">
        <f t="shared" si="5"/>
        <v>47322</v>
      </c>
      <c r="P14" s="55">
        <f>'FPL Calc'!P8</f>
        <v>56572</v>
      </c>
      <c r="Q14" s="55">
        <f t="shared" si="6"/>
        <v>56573</v>
      </c>
      <c r="R14" s="55">
        <f>'FPL Calc'!R8</f>
        <v>65823</v>
      </c>
      <c r="S14" s="55">
        <f t="shared" si="7"/>
        <v>65824</v>
      </c>
      <c r="T14" s="55">
        <f>'FPL Calc'!T8</f>
        <v>71160</v>
      </c>
      <c r="U14" s="55">
        <f t="shared" si="8"/>
        <v>71161</v>
      </c>
      <c r="V14" s="55">
        <f>'FPL Calc'!W8</f>
        <v>0</v>
      </c>
      <c r="W14" s="55">
        <f t="shared" si="9"/>
        <v>1</v>
      </c>
      <c r="X14" s="55">
        <f>'FPL Calc'!Y8</f>
        <v>0</v>
      </c>
      <c r="Y14" s="55">
        <f t="shared" si="10"/>
        <v>1</v>
      </c>
      <c r="Z14" s="55">
        <f>'FPL Calc'!AA8</f>
        <v>88950</v>
      </c>
      <c r="AA14" s="55">
        <f t="shared" si="11"/>
        <v>88951</v>
      </c>
      <c r="AB14" s="56" t="s">
        <v>24</v>
      </c>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row>
    <row r="15" spans="1:91" ht="13.5" x14ac:dyDescent="0.25">
      <c r="A15" s="48">
        <v>7</v>
      </c>
      <c r="B15" s="318"/>
      <c r="C15" s="55">
        <v>0</v>
      </c>
      <c r="D15" s="55">
        <f>'FPL Calc'!D9</f>
        <v>16048</v>
      </c>
      <c r="E15" s="55">
        <f t="shared" si="0"/>
        <v>16049</v>
      </c>
      <c r="F15" s="55">
        <f>'FPL Calc'!F9</f>
        <v>24874</v>
      </c>
      <c r="G15" s="55">
        <f t="shared" si="1"/>
        <v>24875</v>
      </c>
      <c r="H15" s="55">
        <f>'FPL Calc'!H9</f>
        <v>32497</v>
      </c>
      <c r="I15" s="55">
        <f t="shared" si="2"/>
        <v>32498</v>
      </c>
      <c r="J15" s="55">
        <f>'FPL Calc'!J9</f>
        <v>40120</v>
      </c>
      <c r="K15" s="55">
        <f t="shared" si="3"/>
        <v>40121</v>
      </c>
      <c r="L15" s="55">
        <f>'FPL Calc'!L9</f>
        <v>46940</v>
      </c>
      <c r="M15" s="55">
        <f t="shared" si="4"/>
        <v>46941</v>
      </c>
      <c r="N15" s="55">
        <f>'FPL Calc'!N9</f>
        <v>53360</v>
      </c>
      <c r="O15" s="55">
        <f t="shared" si="5"/>
        <v>53361</v>
      </c>
      <c r="P15" s="55">
        <f>'FPL Calc'!P9</f>
        <v>63791</v>
      </c>
      <c r="Q15" s="55">
        <f t="shared" si="6"/>
        <v>63792</v>
      </c>
      <c r="R15" s="55">
        <f>'FPL Calc'!R9</f>
        <v>74222</v>
      </c>
      <c r="S15" s="55">
        <f t="shared" si="7"/>
        <v>74223</v>
      </c>
      <c r="T15" s="55">
        <f>'FPL Calc'!T9</f>
        <v>80240</v>
      </c>
      <c r="U15" s="55">
        <f t="shared" si="8"/>
        <v>80241</v>
      </c>
      <c r="V15" s="55">
        <f>'FPL Calc'!W9</f>
        <v>0</v>
      </c>
      <c r="W15" s="55">
        <f t="shared" si="9"/>
        <v>1</v>
      </c>
      <c r="X15" s="55">
        <f>'FPL Calc'!Y9</f>
        <v>0</v>
      </c>
      <c r="Y15" s="55">
        <f t="shared" si="10"/>
        <v>1</v>
      </c>
      <c r="Z15" s="55">
        <f>'FPL Calc'!AA9</f>
        <v>100300</v>
      </c>
      <c r="AA15" s="55">
        <f t="shared" si="11"/>
        <v>100301</v>
      </c>
      <c r="AB15" s="56" t="s">
        <v>24</v>
      </c>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row>
    <row r="16" spans="1:91" ht="13.5" x14ac:dyDescent="0.25">
      <c r="A16" s="48">
        <v>8</v>
      </c>
      <c r="B16" s="318"/>
      <c r="C16" s="55">
        <v>0</v>
      </c>
      <c r="D16" s="55">
        <f>'FPL Calc'!D10</f>
        <v>17864</v>
      </c>
      <c r="E16" s="55">
        <f t="shared" si="0"/>
        <v>17865</v>
      </c>
      <c r="F16" s="55">
        <f>'FPL Calc'!F10</f>
        <v>27689</v>
      </c>
      <c r="G16" s="55">
        <f t="shared" si="1"/>
        <v>27690</v>
      </c>
      <c r="H16" s="55">
        <f>'FPL Calc'!H10</f>
        <v>36175</v>
      </c>
      <c r="I16" s="55">
        <f t="shared" si="2"/>
        <v>36176</v>
      </c>
      <c r="J16" s="55">
        <f>'FPL Calc'!J10</f>
        <v>44660</v>
      </c>
      <c r="K16" s="55">
        <f t="shared" si="3"/>
        <v>44661</v>
      </c>
      <c r="L16" s="55">
        <f>'FPL Calc'!L10</f>
        <v>52252</v>
      </c>
      <c r="M16" s="55">
        <f t="shared" si="4"/>
        <v>52253</v>
      </c>
      <c r="N16" s="55">
        <f>'FPL Calc'!N10</f>
        <v>59398</v>
      </c>
      <c r="O16" s="55">
        <f t="shared" si="5"/>
        <v>59399</v>
      </c>
      <c r="P16" s="55">
        <f>'FPL Calc'!P10</f>
        <v>71009</v>
      </c>
      <c r="Q16" s="55">
        <f t="shared" si="6"/>
        <v>71010</v>
      </c>
      <c r="R16" s="55">
        <f>'FPL Calc'!R10</f>
        <v>82621</v>
      </c>
      <c r="S16" s="55">
        <f t="shared" si="7"/>
        <v>82622</v>
      </c>
      <c r="T16" s="55">
        <f>'FPL Calc'!T10</f>
        <v>89320</v>
      </c>
      <c r="U16" s="55">
        <f t="shared" si="8"/>
        <v>89321</v>
      </c>
      <c r="V16" s="55">
        <f>'FPL Calc'!W10</f>
        <v>0</v>
      </c>
      <c r="W16" s="55">
        <f t="shared" si="9"/>
        <v>1</v>
      </c>
      <c r="X16" s="55">
        <f>'FPL Calc'!Y10</f>
        <v>0</v>
      </c>
      <c r="Y16" s="55">
        <f t="shared" si="10"/>
        <v>1</v>
      </c>
      <c r="Z16" s="55">
        <f>'FPL Calc'!AA10</f>
        <v>111650</v>
      </c>
      <c r="AA16" s="55">
        <f t="shared" si="11"/>
        <v>111651</v>
      </c>
      <c r="AB16" s="56" t="s">
        <v>24</v>
      </c>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row>
    <row r="17" spans="1:91" ht="13.5" x14ac:dyDescent="0.25">
      <c r="A17" s="48">
        <v>9</v>
      </c>
      <c r="B17" s="318"/>
      <c r="C17" s="55">
        <v>0</v>
      </c>
      <c r="D17" s="55">
        <f>'FPL Calc'!D11</f>
        <v>19680</v>
      </c>
      <c r="E17" s="55">
        <f t="shared" si="0"/>
        <v>19681</v>
      </c>
      <c r="F17" s="55">
        <f>'FPL Calc'!F11</f>
        <v>30504</v>
      </c>
      <c r="G17" s="55">
        <f t="shared" si="1"/>
        <v>30505</v>
      </c>
      <c r="H17" s="55">
        <f>'FPL Calc'!H11</f>
        <v>39852</v>
      </c>
      <c r="I17" s="55">
        <f t="shared" si="2"/>
        <v>39853</v>
      </c>
      <c r="J17" s="55">
        <f>'FPL Calc'!J11</f>
        <v>49200</v>
      </c>
      <c r="K17" s="55">
        <f t="shared" si="3"/>
        <v>49201</v>
      </c>
      <c r="L17" s="55">
        <f>'FPL Calc'!L11</f>
        <v>57564</v>
      </c>
      <c r="M17" s="55">
        <f t="shared" si="4"/>
        <v>57565</v>
      </c>
      <c r="N17" s="55">
        <f>'FPL Calc'!N11</f>
        <v>65436</v>
      </c>
      <c r="O17" s="55">
        <f t="shared" si="5"/>
        <v>65437</v>
      </c>
      <c r="P17" s="55">
        <f>'FPL Calc'!P11</f>
        <v>78228</v>
      </c>
      <c r="Q17" s="55">
        <f t="shared" si="6"/>
        <v>78229</v>
      </c>
      <c r="R17" s="55">
        <f>'FPL Calc'!R11</f>
        <v>91020</v>
      </c>
      <c r="S17" s="55">
        <f t="shared" si="7"/>
        <v>91021</v>
      </c>
      <c r="T17" s="55">
        <f>'FPL Calc'!T11</f>
        <v>98400</v>
      </c>
      <c r="U17" s="55">
        <f t="shared" si="8"/>
        <v>98401</v>
      </c>
      <c r="V17" s="55">
        <f>'FPL Calc'!W11</f>
        <v>0</v>
      </c>
      <c r="W17" s="55">
        <f t="shared" si="9"/>
        <v>1</v>
      </c>
      <c r="X17" s="55">
        <f>'FPL Calc'!Y11</f>
        <v>0</v>
      </c>
      <c r="Y17" s="55">
        <f t="shared" si="10"/>
        <v>1</v>
      </c>
      <c r="Z17" s="55">
        <f>'FPL Calc'!AA11</f>
        <v>123000</v>
      </c>
      <c r="AA17" s="55">
        <f t="shared" si="11"/>
        <v>123001</v>
      </c>
      <c r="AB17" s="56" t="s">
        <v>24</v>
      </c>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row>
    <row r="18" spans="1:91" ht="13.5" x14ac:dyDescent="0.25">
      <c r="A18" s="48">
        <v>10</v>
      </c>
      <c r="B18" s="318"/>
      <c r="C18" s="55">
        <v>0</v>
      </c>
      <c r="D18" s="55">
        <f>'FPL Calc'!D12</f>
        <v>21496</v>
      </c>
      <c r="E18" s="55">
        <f t="shared" si="0"/>
        <v>21497</v>
      </c>
      <c r="F18" s="55">
        <f>'FPL Calc'!F12</f>
        <v>33319</v>
      </c>
      <c r="G18" s="55">
        <f t="shared" si="1"/>
        <v>33320</v>
      </c>
      <c r="H18" s="55">
        <f>'FPL Calc'!H12</f>
        <v>43529</v>
      </c>
      <c r="I18" s="55">
        <f t="shared" si="2"/>
        <v>43530</v>
      </c>
      <c r="J18" s="55">
        <f>'FPL Calc'!J12</f>
        <v>53740</v>
      </c>
      <c r="K18" s="55">
        <f t="shared" si="3"/>
        <v>53741</v>
      </c>
      <c r="L18" s="55">
        <f>'FPL Calc'!L12</f>
        <v>62876</v>
      </c>
      <c r="M18" s="55">
        <f t="shared" si="4"/>
        <v>62877</v>
      </c>
      <c r="N18" s="55">
        <f>'FPL Calc'!N12</f>
        <v>71474</v>
      </c>
      <c r="O18" s="55">
        <f t="shared" si="5"/>
        <v>71475</v>
      </c>
      <c r="P18" s="55">
        <f>'FPL Calc'!P12</f>
        <v>85447</v>
      </c>
      <c r="Q18" s="55">
        <f t="shared" si="6"/>
        <v>85448</v>
      </c>
      <c r="R18" s="55">
        <f>'FPL Calc'!R12</f>
        <v>99419</v>
      </c>
      <c r="S18" s="55">
        <f t="shared" si="7"/>
        <v>99420</v>
      </c>
      <c r="T18" s="55">
        <f>'FPL Calc'!T12</f>
        <v>107480</v>
      </c>
      <c r="U18" s="55">
        <f t="shared" si="8"/>
        <v>107481</v>
      </c>
      <c r="V18" s="55">
        <f>'FPL Calc'!W12</f>
        <v>0</v>
      </c>
      <c r="W18" s="55">
        <f t="shared" si="9"/>
        <v>1</v>
      </c>
      <c r="X18" s="55">
        <f>'FPL Calc'!Y12</f>
        <v>0</v>
      </c>
      <c r="Y18" s="55">
        <f t="shared" si="10"/>
        <v>1</v>
      </c>
      <c r="Z18" s="55">
        <f>'FPL Calc'!AA12</f>
        <v>134350</v>
      </c>
      <c r="AA18" s="55">
        <f t="shared" si="11"/>
        <v>134351</v>
      </c>
      <c r="AB18" s="56" t="s">
        <v>24</v>
      </c>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row>
    <row r="19" spans="1:91" x14ac:dyDescent="0.2">
      <c r="A19" s="11" t="s">
        <v>15</v>
      </c>
      <c r="B19" s="319"/>
      <c r="C19" s="310">
        <v>0.4</v>
      </c>
      <c r="D19" s="311"/>
      <c r="E19" s="310">
        <v>0.62</v>
      </c>
      <c r="F19" s="310"/>
      <c r="G19" s="310">
        <v>0.81</v>
      </c>
      <c r="H19" s="310"/>
      <c r="I19" s="310">
        <v>1</v>
      </c>
      <c r="J19" s="310"/>
      <c r="K19" s="310">
        <v>1.17</v>
      </c>
      <c r="L19" s="310"/>
      <c r="M19" s="310">
        <v>1.33</v>
      </c>
      <c r="N19" s="310"/>
      <c r="O19" s="310">
        <v>1.59</v>
      </c>
      <c r="P19" s="310"/>
      <c r="Q19" s="310">
        <v>1.85</v>
      </c>
      <c r="R19" s="310"/>
      <c r="S19" s="310">
        <v>2</v>
      </c>
      <c r="T19" s="311"/>
      <c r="U19" s="58" t="s">
        <v>30</v>
      </c>
      <c r="V19" s="58">
        <v>2.17</v>
      </c>
      <c r="W19" s="58" t="s">
        <v>30</v>
      </c>
      <c r="X19" s="58">
        <v>2.34</v>
      </c>
      <c r="Y19" s="58" t="s">
        <v>30</v>
      </c>
      <c r="Z19" s="58">
        <v>2.5</v>
      </c>
      <c r="AA19" s="311" t="s">
        <v>23</v>
      </c>
      <c r="AB19" s="312"/>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row>
    <row r="20" spans="1:91" x14ac:dyDescent="0.2">
      <c r="A20" s="49"/>
      <c r="B20" s="32"/>
      <c r="C20" s="33"/>
      <c r="D20" s="34"/>
      <c r="E20" s="33"/>
      <c r="F20" s="33"/>
      <c r="G20" s="33"/>
      <c r="H20" s="33"/>
      <c r="I20" s="33"/>
      <c r="J20" s="33"/>
      <c r="K20" s="33"/>
      <c r="L20" s="33"/>
      <c r="M20" s="33"/>
      <c r="N20" s="33"/>
      <c r="O20" s="33"/>
      <c r="P20" s="33"/>
      <c r="Q20" s="33"/>
      <c r="R20" s="33"/>
      <c r="S20" s="33"/>
      <c r="T20" s="34"/>
      <c r="U20" s="33"/>
      <c r="V20" s="34"/>
      <c r="W20" s="33"/>
      <c r="X20" s="34"/>
      <c r="Y20" s="33"/>
      <c r="Z20" s="34"/>
      <c r="AA20" s="35"/>
      <c r="AB20" s="50"/>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row>
    <row r="21" spans="1:91" x14ac:dyDescent="0.2">
      <c r="A21" s="30" t="s">
        <v>34</v>
      </c>
      <c r="B21" s="31">
        <v>0</v>
      </c>
      <c r="C21" s="313">
        <v>7</v>
      </c>
      <c r="D21" s="313"/>
      <c r="E21" s="313">
        <v>15</v>
      </c>
      <c r="F21" s="313"/>
      <c r="G21" s="313">
        <v>15</v>
      </c>
      <c r="H21" s="313"/>
      <c r="I21" s="313">
        <v>20</v>
      </c>
      <c r="J21" s="313"/>
      <c r="K21" s="313">
        <v>20</v>
      </c>
      <c r="L21" s="313"/>
      <c r="M21" s="313">
        <v>25</v>
      </c>
      <c r="N21" s="313"/>
      <c r="O21" s="313">
        <v>25</v>
      </c>
      <c r="P21" s="313"/>
      <c r="Q21" s="313">
        <v>35</v>
      </c>
      <c r="R21" s="313"/>
      <c r="S21" s="313">
        <v>35</v>
      </c>
      <c r="T21" s="314"/>
      <c r="U21" s="315">
        <v>40</v>
      </c>
      <c r="V21" s="314"/>
      <c r="W21" s="315">
        <v>40</v>
      </c>
      <c r="X21" s="314"/>
      <c r="Y21" s="315">
        <v>40</v>
      </c>
      <c r="Z21" s="316"/>
      <c r="AA21" s="317" t="s">
        <v>25</v>
      </c>
      <c r="AB21" s="309"/>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row>
    <row r="22" spans="1:91" x14ac:dyDescent="0.2">
      <c r="A22" s="11" t="s">
        <v>35</v>
      </c>
      <c r="B22" s="36">
        <v>0</v>
      </c>
      <c r="C22" s="297">
        <v>5</v>
      </c>
      <c r="D22" s="297"/>
      <c r="E22" s="297">
        <v>10</v>
      </c>
      <c r="F22" s="297"/>
      <c r="G22" s="297">
        <v>10</v>
      </c>
      <c r="H22" s="297"/>
      <c r="I22" s="297">
        <v>15</v>
      </c>
      <c r="J22" s="297"/>
      <c r="K22" s="297">
        <v>15</v>
      </c>
      <c r="L22" s="297"/>
      <c r="M22" s="297">
        <v>20</v>
      </c>
      <c r="N22" s="297"/>
      <c r="O22" s="297">
        <v>20</v>
      </c>
      <c r="P22" s="297"/>
      <c r="Q22" s="297">
        <v>30</v>
      </c>
      <c r="R22" s="297"/>
      <c r="S22" s="297">
        <v>30</v>
      </c>
      <c r="T22" s="299"/>
      <c r="U22" s="298">
        <v>35</v>
      </c>
      <c r="V22" s="299"/>
      <c r="W22" s="298">
        <v>35</v>
      </c>
      <c r="X22" s="299"/>
      <c r="Y22" s="298">
        <v>35</v>
      </c>
      <c r="Z22" s="299"/>
      <c r="AA22" s="300" t="s">
        <v>25</v>
      </c>
      <c r="AB22" s="30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row>
    <row r="23" spans="1:91" x14ac:dyDescent="0.2">
      <c r="A23" s="51"/>
      <c r="B23" s="42"/>
      <c r="C23" s="42"/>
      <c r="D23" s="42"/>
      <c r="E23" s="42"/>
      <c r="F23" s="42"/>
      <c r="G23" s="42"/>
      <c r="H23" s="42"/>
      <c r="I23" s="42"/>
      <c r="J23" s="42"/>
      <c r="K23" s="42"/>
      <c r="L23" s="42"/>
      <c r="M23" s="42"/>
      <c r="N23" s="42"/>
      <c r="O23" s="42"/>
      <c r="P23" s="42"/>
      <c r="Q23" s="42"/>
      <c r="R23" s="42"/>
      <c r="S23" s="42"/>
      <c r="T23" s="43"/>
      <c r="U23" s="44"/>
      <c r="V23" s="43"/>
      <c r="W23" s="44"/>
      <c r="X23" s="43"/>
      <c r="Y23" s="44"/>
      <c r="Z23" s="43"/>
      <c r="AA23" s="44"/>
      <c r="AB23" s="52"/>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row>
    <row r="24" spans="1:91" ht="22.5" x14ac:dyDescent="0.2">
      <c r="A24" s="57" t="s">
        <v>26</v>
      </c>
      <c r="B24" s="9"/>
      <c r="C24" s="302">
        <v>0</v>
      </c>
      <c r="D24" s="303"/>
      <c r="E24" s="303"/>
      <c r="F24" s="303"/>
      <c r="G24" s="303"/>
      <c r="H24" s="303"/>
      <c r="I24" s="303"/>
      <c r="J24" s="304"/>
      <c r="K24" s="305">
        <v>19</v>
      </c>
      <c r="L24" s="291"/>
      <c r="M24" s="305">
        <v>28</v>
      </c>
      <c r="N24" s="291"/>
      <c r="O24" s="306">
        <v>37</v>
      </c>
      <c r="P24" s="307"/>
      <c r="Q24" s="306">
        <v>46</v>
      </c>
      <c r="R24" s="307"/>
      <c r="S24" s="306">
        <v>55</v>
      </c>
      <c r="T24" s="307"/>
      <c r="U24" s="306">
        <v>64</v>
      </c>
      <c r="V24" s="307"/>
      <c r="W24" s="306">
        <v>71</v>
      </c>
      <c r="X24" s="308"/>
      <c r="Y24" s="290">
        <v>78</v>
      </c>
      <c r="Z24" s="290"/>
      <c r="AA24" s="308">
        <v>85</v>
      </c>
      <c r="AB24" s="309"/>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row>
    <row r="25" spans="1:91" x14ac:dyDescent="0.2">
      <c r="A25" s="57" t="s">
        <v>37</v>
      </c>
      <c r="B25" s="37"/>
      <c r="C25" s="292">
        <v>0</v>
      </c>
      <c r="D25" s="293"/>
      <c r="E25" s="293"/>
      <c r="F25" s="293"/>
      <c r="G25" s="293"/>
      <c r="H25" s="293"/>
      <c r="I25" s="293"/>
      <c r="J25" s="294"/>
      <c r="K25" s="295">
        <v>30</v>
      </c>
      <c r="L25" s="288"/>
      <c r="M25" s="295">
        <v>75</v>
      </c>
      <c r="N25" s="294"/>
      <c r="O25" s="295">
        <v>120</v>
      </c>
      <c r="P25" s="294"/>
      <c r="Q25" s="295">
        <v>165</v>
      </c>
      <c r="R25" s="296"/>
      <c r="S25" s="295">
        <v>210</v>
      </c>
      <c r="T25" s="294"/>
      <c r="U25" s="295">
        <v>255</v>
      </c>
      <c r="V25" s="288"/>
      <c r="W25" s="296">
        <v>270</v>
      </c>
      <c r="X25" s="296"/>
      <c r="Y25" s="290">
        <v>285</v>
      </c>
      <c r="Z25" s="290"/>
      <c r="AA25" s="291">
        <v>300</v>
      </c>
      <c r="AB25" s="289"/>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row>
    <row r="26" spans="1:91" x14ac:dyDescent="0.2">
      <c r="A26" s="57" t="s">
        <v>38</v>
      </c>
      <c r="B26" s="37"/>
      <c r="C26" s="292">
        <v>0</v>
      </c>
      <c r="D26" s="293"/>
      <c r="E26" s="293"/>
      <c r="F26" s="293"/>
      <c r="G26" s="293"/>
      <c r="H26" s="293"/>
      <c r="I26" s="293"/>
      <c r="J26" s="294"/>
      <c r="K26" s="295">
        <v>19</v>
      </c>
      <c r="L26" s="288"/>
      <c r="M26" s="295">
        <v>46</v>
      </c>
      <c r="N26" s="294"/>
      <c r="O26" s="295">
        <v>74</v>
      </c>
      <c r="P26" s="294"/>
      <c r="Q26" s="295">
        <v>102</v>
      </c>
      <c r="R26" s="296"/>
      <c r="S26" s="295">
        <v>130</v>
      </c>
      <c r="T26" s="294"/>
      <c r="U26" s="295">
        <v>157</v>
      </c>
      <c r="V26" s="288"/>
      <c r="W26" s="296">
        <v>167</v>
      </c>
      <c r="X26" s="296"/>
      <c r="Y26" s="290">
        <v>176</v>
      </c>
      <c r="Z26" s="290"/>
      <c r="AA26" s="291">
        <v>185</v>
      </c>
      <c r="AB26" s="289"/>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row>
    <row r="27" spans="1:91" x14ac:dyDescent="0.2">
      <c r="A27" s="57" t="s">
        <v>39</v>
      </c>
      <c r="B27" s="37"/>
      <c r="C27" s="292">
        <v>0</v>
      </c>
      <c r="D27" s="293"/>
      <c r="E27" s="293"/>
      <c r="F27" s="293"/>
      <c r="G27" s="293"/>
      <c r="H27" s="293"/>
      <c r="I27" s="293"/>
      <c r="J27" s="294"/>
      <c r="K27" s="295">
        <v>33</v>
      </c>
      <c r="L27" s="288"/>
      <c r="M27" s="295">
        <v>81</v>
      </c>
      <c r="N27" s="294"/>
      <c r="O27" s="295">
        <v>130</v>
      </c>
      <c r="P27" s="294"/>
      <c r="Q27" s="295">
        <v>179</v>
      </c>
      <c r="R27" s="296"/>
      <c r="S27" s="295">
        <v>228</v>
      </c>
      <c r="T27" s="294"/>
      <c r="U27" s="295">
        <v>276</v>
      </c>
      <c r="V27" s="288"/>
      <c r="W27" s="296">
        <v>293</v>
      </c>
      <c r="X27" s="296"/>
      <c r="Y27" s="290">
        <v>309</v>
      </c>
      <c r="Z27" s="290"/>
      <c r="AA27" s="291">
        <v>325</v>
      </c>
      <c r="AB27" s="289"/>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row>
    <row r="28" spans="1:91" ht="36.75" customHeight="1" x14ac:dyDescent="0.2">
      <c r="A28" s="57" t="s">
        <v>40</v>
      </c>
      <c r="B28" s="37"/>
      <c r="C28" s="292">
        <v>0</v>
      </c>
      <c r="D28" s="293"/>
      <c r="E28" s="293"/>
      <c r="F28" s="293"/>
      <c r="G28" s="293"/>
      <c r="H28" s="293"/>
      <c r="I28" s="293"/>
      <c r="J28" s="294"/>
      <c r="K28" s="295">
        <v>2</v>
      </c>
      <c r="L28" s="288"/>
      <c r="M28" s="295">
        <v>4</v>
      </c>
      <c r="N28" s="294"/>
      <c r="O28" s="295">
        <v>6</v>
      </c>
      <c r="P28" s="294"/>
      <c r="Q28" s="295">
        <v>8</v>
      </c>
      <c r="R28" s="296"/>
      <c r="S28" s="295">
        <v>10</v>
      </c>
      <c r="T28" s="294"/>
      <c r="U28" s="295">
        <v>12</v>
      </c>
      <c r="V28" s="288"/>
      <c r="W28" s="296">
        <v>13</v>
      </c>
      <c r="X28" s="296"/>
      <c r="Y28" s="287">
        <v>14</v>
      </c>
      <c r="Z28" s="287"/>
      <c r="AA28" s="288">
        <v>15</v>
      </c>
      <c r="AB28" s="289"/>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row>
    <row r="29" spans="1:91" x14ac:dyDescent="0.2">
      <c r="A29" s="53"/>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54"/>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row>
    <row r="30" spans="1:91" ht="22.5" x14ac:dyDescent="0.2">
      <c r="A30" s="38" t="s">
        <v>36</v>
      </c>
      <c r="B30" s="39">
        <v>0</v>
      </c>
      <c r="C30" s="274">
        <v>5</v>
      </c>
      <c r="D30" s="272"/>
      <c r="E30" s="272"/>
      <c r="F30" s="272"/>
      <c r="G30" s="272"/>
      <c r="H30" s="272"/>
      <c r="I30" s="272"/>
      <c r="J30" s="273"/>
      <c r="K30" s="274">
        <v>7</v>
      </c>
      <c r="L30" s="272"/>
      <c r="M30" s="272"/>
      <c r="N30" s="273"/>
      <c r="O30" s="281">
        <v>10</v>
      </c>
      <c r="P30" s="281"/>
      <c r="Q30" s="281"/>
      <c r="R30" s="281"/>
      <c r="S30" s="274">
        <v>15</v>
      </c>
      <c r="T30" s="272"/>
      <c r="U30" s="274" t="s">
        <v>25</v>
      </c>
      <c r="V30" s="272"/>
      <c r="W30" s="325"/>
      <c r="X30" s="325"/>
      <c r="Y30" s="325"/>
      <c r="Z30" s="325"/>
      <c r="AA30" s="325"/>
      <c r="AB30" s="275"/>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row>
    <row r="31" spans="1:91" ht="22.5" x14ac:dyDescent="0.2">
      <c r="A31" s="38" t="s">
        <v>33</v>
      </c>
      <c r="B31" s="39">
        <v>0</v>
      </c>
      <c r="C31" s="281">
        <v>5</v>
      </c>
      <c r="D31" s="281"/>
      <c r="E31" s="281"/>
      <c r="F31" s="281"/>
      <c r="G31" s="281"/>
      <c r="H31" s="281"/>
      <c r="I31" s="281"/>
      <c r="J31" s="281"/>
      <c r="K31" s="281">
        <v>10</v>
      </c>
      <c r="L31" s="281"/>
      <c r="M31" s="281"/>
      <c r="N31" s="281"/>
      <c r="O31" s="281"/>
      <c r="P31" s="281"/>
      <c r="Q31" s="281">
        <v>10</v>
      </c>
      <c r="R31" s="281"/>
      <c r="S31" s="281"/>
      <c r="T31" s="282"/>
      <c r="U31" s="326">
        <v>25.5</v>
      </c>
      <c r="V31" s="327"/>
      <c r="W31" s="327"/>
      <c r="X31" s="327"/>
      <c r="Y31" s="327"/>
      <c r="Z31" s="327"/>
      <c r="AA31" s="327"/>
      <c r="AB31" s="328"/>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row>
    <row r="32" spans="1:91" x14ac:dyDescent="0.2">
      <c r="A32" s="53"/>
      <c r="B32" s="45"/>
      <c r="C32" s="45"/>
      <c r="D32" s="45"/>
      <c r="E32" s="45"/>
      <c r="F32" s="45"/>
      <c r="G32" s="45"/>
      <c r="H32" s="45"/>
      <c r="I32" s="45"/>
      <c r="J32" s="45"/>
      <c r="K32" s="46"/>
      <c r="L32" s="45"/>
      <c r="M32" s="45"/>
      <c r="N32" s="45"/>
      <c r="O32" s="45"/>
      <c r="P32" s="45"/>
      <c r="Q32" s="45"/>
      <c r="R32" s="45"/>
      <c r="S32" s="45"/>
      <c r="T32" s="45"/>
      <c r="U32" s="45"/>
      <c r="V32" s="45"/>
      <c r="W32" s="45"/>
      <c r="X32" s="45"/>
      <c r="Y32" s="45"/>
      <c r="Z32" s="45"/>
      <c r="AA32" s="45"/>
      <c r="AB32" s="5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row>
    <row r="33" spans="1:91" ht="23.25" thickBot="1" x14ac:dyDescent="0.25">
      <c r="A33" s="40" t="s">
        <v>16</v>
      </c>
      <c r="B33" s="41">
        <v>0</v>
      </c>
      <c r="C33" s="269">
        <v>200</v>
      </c>
      <c r="D33" s="270"/>
      <c r="E33" s="270"/>
      <c r="F33" s="270"/>
      <c r="G33" s="270"/>
      <c r="H33" s="270"/>
      <c r="I33" s="270"/>
      <c r="J33" s="283"/>
      <c r="K33" s="269">
        <v>400</v>
      </c>
      <c r="L33" s="270"/>
      <c r="M33" s="270"/>
      <c r="N33" s="283"/>
      <c r="O33" s="269">
        <v>600</v>
      </c>
      <c r="P33" s="270"/>
      <c r="Q33" s="270"/>
      <c r="R33" s="283"/>
      <c r="S33" s="269">
        <v>800</v>
      </c>
      <c r="T33" s="284"/>
      <c r="U33" s="269">
        <v>800</v>
      </c>
      <c r="V33" s="270"/>
      <c r="W33" s="270"/>
      <c r="X33" s="270"/>
      <c r="Y33" s="270"/>
      <c r="Z33" s="270"/>
      <c r="AA33" s="285" t="s">
        <v>25</v>
      </c>
      <c r="AB33" s="286"/>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row>
    <row r="34" spans="1:91" ht="22.7" customHeight="1" x14ac:dyDescent="0.2">
      <c r="A34" s="6"/>
      <c r="B34" s="3" t="s">
        <v>19</v>
      </c>
      <c r="C34" s="1"/>
      <c r="D34" s="1"/>
      <c r="E34" s="1"/>
      <c r="F34" s="1"/>
      <c r="G34" s="1"/>
      <c r="H34" s="1"/>
      <c r="I34" s="1"/>
      <c r="J34" s="1"/>
      <c r="K34" s="26"/>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row>
    <row r="35" spans="1:91" x14ac:dyDescent="0.2">
      <c r="A35" s="6"/>
      <c r="B35" s="27" t="s">
        <v>20</v>
      </c>
      <c r="C35" s="28"/>
      <c r="D35" s="28"/>
      <c r="E35" s="28"/>
      <c r="F35" s="28"/>
      <c r="G35" s="27" t="s">
        <v>21</v>
      </c>
      <c r="H35" s="28"/>
      <c r="I35" s="28"/>
      <c r="J35" s="28"/>
      <c r="K35" s="1"/>
      <c r="L35" s="1"/>
      <c r="M35" s="3" t="s">
        <v>28</v>
      </c>
      <c r="N35" s="1"/>
      <c r="O35" s="1"/>
      <c r="P35" s="1"/>
      <c r="Q35" s="1"/>
      <c r="R35" s="1"/>
      <c r="S35" s="1"/>
      <c r="T35" s="7"/>
      <c r="U35" s="1"/>
      <c r="V35" s="1"/>
      <c r="W35" s="1"/>
      <c r="X35" s="1"/>
      <c r="Y35" s="1"/>
      <c r="Z35" s="1"/>
      <c r="AA35" s="1"/>
      <c r="AB35" s="1"/>
      <c r="AC35" s="1"/>
      <c r="AD35" s="1"/>
    </row>
    <row r="36" spans="1:91" x14ac:dyDescent="0.2">
      <c r="A36" s="6"/>
      <c r="B36" s="27" t="s">
        <v>22</v>
      </c>
      <c r="C36" s="28"/>
      <c r="D36" s="28"/>
      <c r="E36" s="28"/>
      <c r="F36" s="28"/>
      <c r="G36" s="28" t="s">
        <v>32</v>
      </c>
      <c r="H36" s="28"/>
      <c r="I36" s="28"/>
      <c r="J36" s="28"/>
      <c r="K36" s="1"/>
      <c r="L36" s="1"/>
      <c r="M36" s="3" t="s">
        <v>27</v>
      </c>
      <c r="N36" s="1"/>
      <c r="O36" s="1"/>
      <c r="P36" s="1"/>
      <c r="Q36" s="1"/>
      <c r="R36" s="1"/>
      <c r="S36" s="1"/>
      <c r="T36" s="1"/>
      <c r="U36" s="1" t="s">
        <v>51</v>
      </c>
      <c r="V36" s="1"/>
      <c r="W36" s="1"/>
      <c r="X36" s="1"/>
      <c r="Y36" s="1"/>
      <c r="Z36" s="1"/>
      <c r="AA36" s="1"/>
      <c r="AB36" s="1"/>
      <c r="AC36" s="1"/>
      <c r="AD36" s="5"/>
    </row>
    <row r="37" spans="1:91" x14ac:dyDescent="0.2">
      <c r="A37" s="6"/>
      <c r="B37" s="1"/>
      <c r="C37" s="1"/>
      <c r="D37" s="1"/>
      <c r="E37" s="1"/>
      <c r="F37" s="1"/>
      <c r="G37" s="1"/>
      <c r="H37" s="1"/>
      <c r="I37" s="8"/>
      <c r="J37" s="1"/>
      <c r="K37" s="1"/>
      <c r="L37" s="1"/>
      <c r="M37" s="1"/>
      <c r="N37" s="1"/>
      <c r="O37" s="1"/>
      <c r="P37" s="1"/>
      <c r="Q37" s="1"/>
      <c r="R37" s="1"/>
      <c r="S37" s="1"/>
      <c r="T37" s="1"/>
      <c r="U37" s="1"/>
      <c r="V37" s="1"/>
      <c r="W37" s="1"/>
      <c r="X37" s="1"/>
      <c r="Y37" s="1"/>
      <c r="Z37" s="1"/>
      <c r="AA37" s="1"/>
      <c r="AB37" s="1"/>
      <c r="AC37" s="1"/>
      <c r="AD37" s="5"/>
    </row>
    <row r="38" spans="1:91" x14ac:dyDescent="0.2">
      <c r="A38" s="6"/>
      <c r="C38" s="3"/>
      <c r="D38" s="3"/>
      <c r="E38" s="3"/>
      <c r="F38" s="3"/>
      <c r="G38" s="3"/>
      <c r="H38" s="3"/>
      <c r="I38" s="10"/>
      <c r="J38" s="1"/>
      <c r="K38" s="1"/>
      <c r="L38" s="1"/>
      <c r="M38" s="1"/>
      <c r="N38" s="1"/>
      <c r="O38" s="1"/>
      <c r="P38" s="1"/>
      <c r="Q38" s="1"/>
      <c r="R38" s="1"/>
      <c r="S38" s="1"/>
      <c r="T38" s="1"/>
      <c r="U38" s="1"/>
      <c r="V38" s="1"/>
      <c r="W38" s="1"/>
      <c r="X38" s="1"/>
      <c r="Y38" s="1"/>
      <c r="Z38" s="1"/>
      <c r="AA38" s="1"/>
      <c r="AB38" s="1"/>
      <c r="AC38" s="1"/>
      <c r="AD38" s="5"/>
    </row>
    <row r="39" spans="1:91" x14ac:dyDescent="0.2">
      <c r="A39" s="6"/>
      <c r="C39" s="3"/>
      <c r="D39" s="3"/>
      <c r="E39" s="3"/>
      <c r="F39" s="3"/>
      <c r="G39" s="3"/>
      <c r="H39" s="3"/>
      <c r="I39" s="3"/>
      <c r="J39" s="1"/>
      <c r="K39" s="1"/>
      <c r="L39" s="1"/>
      <c r="M39" s="1"/>
      <c r="N39" s="1"/>
      <c r="O39" s="1"/>
      <c r="P39" s="1"/>
      <c r="Q39" s="1"/>
      <c r="R39" s="1"/>
      <c r="S39" s="1"/>
      <c r="T39" s="1"/>
      <c r="U39" s="1"/>
      <c r="V39" s="1"/>
      <c r="W39" s="1"/>
      <c r="X39" s="1"/>
      <c r="Y39" s="1"/>
      <c r="Z39" s="1"/>
      <c r="AA39" s="1"/>
      <c r="AB39" s="1"/>
      <c r="AC39" s="1"/>
      <c r="AD39" s="5"/>
    </row>
    <row r="40" spans="1:91" x14ac:dyDescent="0.2">
      <c r="AB40" s="1"/>
      <c r="AC40" s="1"/>
      <c r="AD40" s="1"/>
    </row>
    <row r="41" spans="1:91" x14ac:dyDescent="0.2">
      <c r="AB41" s="1"/>
      <c r="AC41" s="1"/>
      <c r="AD41" s="1"/>
    </row>
    <row r="42" spans="1:91" x14ac:dyDescent="0.2">
      <c r="A42" s="6"/>
      <c r="B42" s="1"/>
      <c r="C42" s="1"/>
      <c r="D42" s="1"/>
      <c r="E42" s="1"/>
      <c r="F42" s="1"/>
      <c r="G42" s="1"/>
      <c r="H42" s="1"/>
      <c r="I42" s="1"/>
      <c r="J42" s="1"/>
      <c r="K42" s="1"/>
      <c r="L42" s="1"/>
      <c r="M42" s="1"/>
      <c r="N42" s="1"/>
      <c r="O42" s="1"/>
      <c r="P42" s="1"/>
      <c r="Q42" s="1"/>
      <c r="R42" s="1"/>
      <c r="S42" s="1"/>
      <c r="T42" s="1"/>
      <c r="U42" s="1"/>
      <c r="V42" s="1"/>
      <c r="W42" s="1"/>
      <c r="X42" s="1" t="s">
        <v>18</v>
      </c>
      <c r="Y42" s="1"/>
      <c r="Z42" s="1"/>
      <c r="AA42" s="1"/>
      <c r="AB42" s="1"/>
      <c r="AC42" s="1"/>
      <c r="AD42" s="1"/>
    </row>
    <row r="43" spans="1:91" x14ac:dyDescent="0.2">
      <c r="A43" s="6"/>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91" x14ac:dyDescent="0.2">
      <c r="A44" s="6"/>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91" x14ac:dyDescent="0.2">
      <c r="A45" s="6"/>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row>
    <row r="46" spans="1:91" x14ac:dyDescent="0.2">
      <c r="A46" s="6"/>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row r="47" spans="1:91" x14ac:dyDescent="0.2">
      <c r="A47" s="6"/>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spans="1:91" x14ac:dyDescent="0.2">
      <c r="AB48" s="1"/>
      <c r="AC48" s="1"/>
      <c r="AD48" s="1"/>
    </row>
    <row r="49" spans="27:30" x14ac:dyDescent="0.2">
      <c r="AA49" s="1"/>
      <c r="AB49" s="1"/>
      <c r="AC49" s="1"/>
      <c r="AD49" s="1"/>
    </row>
    <row r="50" spans="27:30" x14ac:dyDescent="0.2">
      <c r="AB50" s="1"/>
      <c r="AC50" s="1"/>
      <c r="AD50" s="1"/>
    </row>
    <row r="52" spans="27:30" x14ac:dyDescent="0.2">
      <c r="AB52" s="1"/>
    </row>
  </sheetData>
  <mergeCells count="120">
    <mergeCell ref="A1:AB1"/>
    <mergeCell ref="A2:AB2"/>
    <mergeCell ref="A3:AB3"/>
    <mergeCell ref="A4:AB4"/>
    <mergeCell ref="C7:D7"/>
    <mergeCell ref="E7:F7"/>
    <mergeCell ref="G7:H7"/>
    <mergeCell ref="I7:J7"/>
    <mergeCell ref="K7:L7"/>
    <mergeCell ref="M7:N7"/>
    <mergeCell ref="AA7:AB7"/>
    <mergeCell ref="O7:P7"/>
    <mergeCell ref="Q7:R7"/>
    <mergeCell ref="S7:T7"/>
    <mergeCell ref="U7:V7"/>
    <mergeCell ref="W7:X7"/>
    <mergeCell ref="Y7:Z7"/>
    <mergeCell ref="B9:B19"/>
    <mergeCell ref="C19:D19"/>
    <mergeCell ref="E19:F19"/>
    <mergeCell ref="G19:H19"/>
    <mergeCell ref="I19:J19"/>
    <mergeCell ref="K19:L19"/>
    <mergeCell ref="M19:N19"/>
    <mergeCell ref="O19:P19"/>
    <mergeCell ref="Q19:R19"/>
    <mergeCell ref="S19:T19"/>
    <mergeCell ref="AA19:AB19"/>
    <mergeCell ref="C21:D21"/>
    <mergeCell ref="E21:F21"/>
    <mergeCell ref="G21:H21"/>
    <mergeCell ref="I21:J21"/>
    <mergeCell ref="K21:L21"/>
    <mergeCell ref="M21:N21"/>
    <mergeCell ref="O21:P21"/>
    <mergeCell ref="Q21:R21"/>
    <mergeCell ref="S21:T21"/>
    <mergeCell ref="U21:V21"/>
    <mergeCell ref="W21:X21"/>
    <mergeCell ref="Y21:Z21"/>
    <mergeCell ref="AA21:AB21"/>
    <mergeCell ref="C22:D22"/>
    <mergeCell ref="E22:F22"/>
    <mergeCell ref="G22:H22"/>
    <mergeCell ref="I22:J22"/>
    <mergeCell ref="K22:L22"/>
    <mergeCell ref="Y22:Z22"/>
    <mergeCell ref="AA22:AB22"/>
    <mergeCell ref="C24:J24"/>
    <mergeCell ref="K24:L24"/>
    <mergeCell ref="M24:N24"/>
    <mergeCell ref="O24:P24"/>
    <mergeCell ref="Q24:R24"/>
    <mergeCell ref="S24:T24"/>
    <mergeCell ref="U24:V24"/>
    <mergeCell ref="W24:X24"/>
    <mergeCell ref="M22:N22"/>
    <mergeCell ref="O22:P22"/>
    <mergeCell ref="Q22:R22"/>
    <mergeCell ref="S22:T22"/>
    <mergeCell ref="U22:V22"/>
    <mergeCell ref="W22:X22"/>
    <mergeCell ref="Y24:Z24"/>
    <mergeCell ref="AA24:AB24"/>
    <mergeCell ref="AA25:AB25"/>
    <mergeCell ref="C26:J26"/>
    <mergeCell ref="K26:L26"/>
    <mergeCell ref="M26:N26"/>
    <mergeCell ref="O26:P26"/>
    <mergeCell ref="Q26:R26"/>
    <mergeCell ref="S26:T26"/>
    <mergeCell ref="U26:V26"/>
    <mergeCell ref="W26:X26"/>
    <mergeCell ref="C25:J25"/>
    <mergeCell ref="K25:L25"/>
    <mergeCell ref="M25:N25"/>
    <mergeCell ref="O25:P25"/>
    <mergeCell ref="Q25:R25"/>
    <mergeCell ref="S25:T25"/>
    <mergeCell ref="U25:V25"/>
    <mergeCell ref="W25:X25"/>
    <mergeCell ref="Y25:Z25"/>
    <mergeCell ref="Q28:R28"/>
    <mergeCell ref="S28:T28"/>
    <mergeCell ref="U28:V28"/>
    <mergeCell ref="W28:X28"/>
    <mergeCell ref="Y26:Z26"/>
    <mergeCell ref="AA26:AB26"/>
    <mergeCell ref="C27:J27"/>
    <mergeCell ref="K27:L27"/>
    <mergeCell ref="M27:N27"/>
    <mergeCell ref="O27:P27"/>
    <mergeCell ref="Q27:R27"/>
    <mergeCell ref="S27:T27"/>
    <mergeCell ref="U27:V27"/>
    <mergeCell ref="W27:X27"/>
    <mergeCell ref="U30:AB30"/>
    <mergeCell ref="U31:AB31"/>
    <mergeCell ref="S33:T33"/>
    <mergeCell ref="A5:AB5"/>
    <mergeCell ref="U33:Z33"/>
    <mergeCell ref="C31:J31"/>
    <mergeCell ref="K31:P31"/>
    <mergeCell ref="Q31:T31"/>
    <mergeCell ref="C33:J33"/>
    <mergeCell ref="K33:N33"/>
    <mergeCell ref="O33:R33"/>
    <mergeCell ref="AA33:AB33"/>
    <mergeCell ref="Y28:Z28"/>
    <mergeCell ref="AA28:AB28"/>
    <mergeCell ref="O30:R30"/>
    <mergeCell ref="K30:N30"/>
    <mergeCell ref="C30:J30"/>
    <mergeCell ref="S30:T30"/>
    <mergeCell ref="Y27:Z27"/>
    <mergeCell ref="AA27:AB27"/>
    <mergeCell ref="C28:J28"/>
    <mergeCell ref="K28:L28"/>
    <mergeCell ref="M28:N28"/>
    <mergeCell ref="O28:P28"/>
  </mergeCells>
  <printOptions horizontalCentered="1"/>
  <pageMargins left="0.25" right="0.25" top="1" bottom="1" header="0" footer="0"/>
  <pageSetup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52"/>
  <sheetViews>
    <sheetView zoomScaleNormal="100" workbookViewId="0">
      <selection activeCell="A5" sqref="A5:AA5"/>
    </sheetView>
  </sheetViews>
  <sheetFormatPr defaultRowHeight="12.75" x14ac:dyDescent="0.2"/>
  <cols>
    <col min="1" max="1" width="10.85546875" customWidth="1"/>
    <col min="2" max="27" width="6.28515625" customWidth="1"/>
  </cols>
  <sheetData>
    <row r="1" spans="1:90" x14ac:dyDescent="0.2">
      <c r="A1" s="320"/>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row>
    <row r="2" spans="1:90" x14ac:dyDescent="0.2">
      <c r="A2" s="320" t="s">
        <v>46</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row>
    <row r="3" spans="1:90" x14ac:dyDescent="0.2">
      <c r="A3" s="271" t="s">
        <v>31</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row>
    <row r="4" spans="1:90" x14ac:dyDescent="0.2">
      <c r="A4" s="320" t="s">
        <v>42</v>
      </c>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row>
    <row r="5" spans="1:90" x14ac:dyDescent="0.2">
      <c r="A5" s="271" t="s">
        <v>53</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68"/>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row>
    <row r="6" spans="1:90" ht="13.5" thickBot="1" x14ac:dyDescent="0.25">
      <c r="A6" s="6"/>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row>
    <row r="7" spans="1:90" ht="22.5" x14ac:dyDescent="0.2">
      <c r="A7" s="29" t="s">
        <v>43</v>
      </c>
      <c r="B7" s="321" t="s">
        <v>1</v>
      </c>
      <c r="C7" s="321"/>
      <c r="D7" s="321" t="s">
        <v>2</v>
      </c>
      <c r="E7" s="321"/>
      <c r="F7" s="321" t="s">
        <v>3</v>
      </c>
      <c r="G7" s="321"/>
      <c r="H7" s="321" t="s">
        <v>4</v>
      </c>
      <c r="I7" s="321"/>
      <c r="J7" s="321" t="s">
        <v>5</v>
      </c>
      <c r="K7" s="321"/>
      <c r="L7" s="321" t="s">
        <v>6</v>
      </c>
      <c r="M7" s="321"/>
      <c r="N7" s="321" t="s">
        <v>7</v>
      </c>
      <c r="O7" s="321"/>
      <c r="P7" s="321" t="s">
        <v>8</v>
      </c>
      <c r="Q7" s="321"/>
      <c r="R7" s="321" t="s">
        <v>9</v>
      </c>
      <c r="S7" s="323"/>
      <c r="T7" s="324" t="s">
        <v>10</v>
      </c>
      <c r="U7" s="323"/>
      <c r="V7" s="324" t="s">
        <v>10</v>
      </c>
      <c r="W7" s="322"/>
      <c r="X7" s="324" t="s">
        <v>10</v>
      </c>
      <c r="Y7" s="323"/>
      <c r="Z7" s="339" t="s">
        <v>11</v>
      </c>
      <c r="AA7" s="234"/>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row>
    <row r="8" spans="1:90" x14ac:dyDescent="0.2">
      <c r="A8" s="11" t="s">
        <v>12</v>
      </c>
      <c r="B8" s="13" t="s">
        <v>13</v>
      </c>
      <c r="C8" s="13" t="s">
        <v>14</v>
      </c>
      <c r="D8" s="13" t="s">
        <v>13</v>
      </c>
      <c r="E8" s="13" t="s">
        <v>14</v>
      </c>
      <c r="F8" s="13" t="s">
        <v>13</v>
      </c>
      <c r="G8" s="13" t="s">
        <v>14</v>
      </c>
      <c r="H8" s="13" t="s">
        <v>13</v>
      </c>
      <c r="I8" s="13" t="s">
        <v>14</v>
      </c>
      <c r="J8" s="13" t="s">
        <v>13</v>
      </c>
      <c r="K8" s="13" t="s">
        <v>14</v>
      </c>
      <c r="L8" s="13" t="s">
        <v>13</v>
      </c>
      <c r="M8" s="13" t="s">
        <v>14</v>
      </c>
      <c r="N8" s="13" t="s">
        <v>13</v>
      </c>
      <c r="O8" s="15" t="s">
        <v>14</v>
      </c>
      <c r="P8" s="13" t="s">
        <v>13</v>
      </c>
      <c r="Q8" s="13" t="s">
        <v>14</v>
      </c>
      <c r="R8" s="13" t="s">
        <v>13</v>
      </c>
      <c r="S8" s="13" t="s">
        <v>14</v>
      </c>
      <c r="T8" s="13" t="s">
        <v>13</v>
      </c>
      <c r="U8" s="13" t="s">
        <v>14</v>
      </c>
      <c r="V8" s="13" t="s">
        <v>13</v>
      </c>
      <c r="W8" s="14" t="s">
        <v>14</v>
      </c>
      <c r="X8" s="66" t="s">
        <v>13</v>
      </c>
      <c r="Y8" s="66" t="s">
        <v>14</v>
      </c>
      <c r="Z8" s="60" t="s">
        <v>13</v>
      </c>
      <c r="AA8" s="47" t="s">
        <v>14</v>
      </c>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row>
    <row r="9" spans="1:90" ht="13.7" customHeight="1" x14ac:dyDescent="0.25">
      <c r="A9" s="48">
        <v>1</v>
      </c>
      <c r="B9" s="55">
        <v>0</v>
      </c>
      <c r="C9" s="55">
        <f>'FPL Calc'!D3</f>
        <v>5152</v>
      </c>
      <c r="D9" s="55">
        <f>C9+1</f>
        <v>5153</v>
      </c>
      <c r="E9" s="55">
        <f>'FPL Calc'!F3</f>
        <v>7986</v>
      </c>
      <c r="F9" s="55">
        <f>E9+1</f>
        <v>7987</v>
      </c>
      <c r="G9" s="55">
        <f>'FPL Calc'!H3</f>
        <v>10433</v>
      </c>
      <c r="H9" s="55">
        <f>G9+1</f>
        <v>10434</v>
      </c>
      <c r="I9" s="55">
        <f>'FPL Calc'!J3</f>
        <v>12880</v>
      </c>
      <c r="J9" s="55">
        <f>I9+1</f>
        <v>12881</v>
      </c>
      <c r="K9" s="55">
        <f>'FPL Calc'!L3</f>
        <v>15070</v>
      </c>
      <c r="L9" s="55">
        <f>K9+1</f>
        <v>15071</v>
      </c>
      <c r="M9" s="55">
        <f>'FPL Calc'!N3</f>
        <v>17130</v>
      </c>
      <c r="N9" s="55">
        <f>M9+1</f>
        <v>17131</v>
      </c>
      <c r="O9" s="55">
        <f>'FPL Calc'!P3</f>
        <v>20479</v>
      </c>
      <c r="P9" s="55">
        <f>O9+1</f>
        <v>20480</v>
      </c>
      <c r="Q9" s="55">
        <f>'FPL Calc'!R3</f>
        <v>23828</v>
      </c>
      <c r="R9" s="55">
        <f>Q9+1</f>
        <v>23829</v>
      </c>
      <c r="S9" s="55">
        <f>'FPL Calc'!T3</f>
        <v>25760</v>
      </c>
      <c r="T9" s="55">
        <f>S9+1</f>
        <v>25761</v>
      </c>
      <c r="U9" s="55">
        <f>'FPL Calc'!W3</f>
        <v>0</v>
      </c>
      <c r="V9" s="55">
        <f>U9+1</f>
        <v>1</v>
      </c>
      <c r="W9" s="62">
        <f>'FPL Calc'!Y3</f>
        <v>0</v>
      </c>
      <c r="X9" s="55">
        <f>W9+1</f>
        <v>1</v>
      </c>
      <c r="Y9" s="55">
        <f>'FPL Calc'!AA3</f>
        <v>32200</v>
      </c>
      <c r="Z9" s="61">
        <f>Y9+1</f>
        <v>32201</v>
      </c>
      <c r="AA9" s="56" t="s">
        <v>24</v>
      </c>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row>
    <row r="10" spans="1:90" ht="13.5" x14ac:dyDescent="0.25">
      <c r="A10" s="48">
        <v>2</v>
      </c>
      <c r="B10" s="55">
        <v>0</v>
      </c>
      <c r="C10" s="55">
        <f>'FPL Calc'!D4</f>
        <v>6968</v>
      </c>
      <c r="D10" s="55">
        <f t="shared" ref="D10:D18" si="0">C10+1</f>
        <v>6969</v>
      </c>
      <c r="E10" s="55">
        <f>'FPL Calc'!F4</f>
        <v>10800</v>
      </c>
      <c r="F10" s="55">
        <f t="shared" ref="F10:F18" si="1">E10+1</f>
        <v>10801</v>
      </c>
      <c r="G10" s="55">
        <f>'FPL Calc'!H4</f>
        <v>14110</v>
      </c>
      <c r="H10" s="55">
        <f t="shared" ref="H10:H18" si="2">G10+1</f>
        <v>14111</v>
      </c>
      <c r="I10" s="55">
        <f>'FPL Calc'!J4</f>
        <v>17420</v>
      </c>
      <c r="J10" s="55">
        <f t="shared" ref="J10:J18" si="3">I10+1</f>
        <v>17421</v>
      </c>
      <c r="K10" s="55">
        <f>'FPL Calc'!L4</f>
        <v>20381</v>
      </c>
      <c r="L10" s="55">
        <f t="shared" ref="L10:L18" si="4">K10+1</f>
        <v>20382</v>
      </c>
      <c r="M10" s="55">
        <f>'FPL Calc'!N4</f>
        <v>23169</v>
      </c>
      <c r="N10" s="55">
        <f t="shared" ref="N10:N18" si="5">M10+1</f>
        <v>23170</v>
      </c>
      <c r="O10" s="55">
        <f>'FPL Calc'!P4</f>
        <v>27698</v>
      </c>
      <c r="P10" s="55">
        <f t="shared" ref="P10:P18" si="6">O10+1</f>
        <v>27699</v>
      </c>
      <c r="Q10" s="55">
        <f>'FPL Calc'!R4</f>
        <v>32227</v>
      </c>
      <c r="R10" s="55">
        <f t="shared" ref="R10:R18" si="7">Q10+1</f>
        <v>32228</v>
      </c>
      <c r="S10" s="55">
        <f>'FPL Calc'!T4</f>
        <v>34840</v>
      </c>
      <c r="T10" s="55">
        <f t="shared" ref="T10:T18" si="8">S10+1</f>
        <v>34841</v>
      </c>
      <c r="U10" s="55">
        <f>'FPL Calc'!W4</f>
        <v>0</v>
      </c>
      <c r="V10" s="55">
        <f t="shared" ref="V10:V18" si="9">U10+1</f>
        <v>1</v>
      </c>
      <c r="W10" s="62">
        <f>'FPL Calc'!Y4</f>
        <v>0</v>
      </c>
      <c r="X10" s="55">
        <f t="shared" ref="X10:X18" si="10">W10+1</f>
        <v>1</v>
      </c>
      <c r="Y10" s="55">
        <f>'FPL Calc'!AA4</f>
        <v>43550</v>
      </c>
      <c r="Z10" s="61">
        <f t="shared" ref="Z10:Z18" si="11">Y10+1</f>
        <v>43551</v>
      </c>
      <c r="AA10" s="56" t="s">
        <v>24</v>
      </c>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row>
    <row r="11" spans="1:90" ht="13.5" x14ac:dyDescent="0.25">
      <c r="A11" s="48">
        <v>3</v>
      </c>
      <c r="B11" s="55">
        <v>0</v>
      </c>
      <c r="C11" s="55">
        <f>'FPL Calc'!D5</f>
        <v>8784</v>
      </c>
      <c r="D11" s="55">
        <f t="shared" si="0"/>
        <v>8785</v>
      </c>
      <c r="E11" s="55">
        <f>'FPL Calc'!F5</f>
        <v>13615</v>
      </c>
      <c r="F11" s="55">
        <f t="shared" si="1"/>
        <v>13616</v>
      </c>
      <c r="G11" s="55">
        <f>'FPL Calc'!H5</f>
        <v>17788</v>
      </c>
      <c r="H11" s="55">
        <f t="shared" si="2"/>
        <v>17789</v>
      </c>
      <c r="I11" s="55">
        <f>'FPL Calc'!J5</f>
        <v>21960</v>
      </c>
      <c r="J11" s="55">
        <f t="shared" si="3"/>
        <v>21961</v>
      </c>
      <c r="K11" s="55">
        <f>'FPL Calc'!L5</f>
        <v>25693</v>
      </c>
      <c r="L11" s="55">
        <f t="shared" si="4"/>
        <v>25694</v>
      </c>
      <c r="M11" s="55">
        <f>'FPL Calc'!N5</f>
        <v>29207</v>
      </c>
      <c r="N11" s="55">
        <f t="shared" si="5"/>
        <v>29208</v>
      </c>
      <c r="O11" s="55">
        <f>'FPL Calc'!P5</f>
        <v>34916</v>
      </c>
      <c r="P11" s="55">
        <f t="shared" si="6"/>
        <v>34917</v>
      </c>
      <c r="Q11" s="55">
        <f>'FPL Calc'!R5</f>
        <v>40626</v>
      </c>
      <c r="R11" s="55">
        <f t="shared" si="7"/>
        <v>40627</v>
      </c>
      <c r="S11" s="55">
        <f>'FPL Calc'!T5</f>
        <v>43920</v>
      </c>
      <c r="T11" s="55">
        <f t="shared" si="8"/>
        <v>43921</v>
      </c>
      <c r="U11" s="55">
        <f>'FPL Calc'!W5</f>
        <v>0</v>
      </c>
      <c r="V11" s="55">
        <f t="shared" si="9"/>
        <v>1</v>
      </c>
      <c r="W11" s="62">
        <f>'FPL Calc'!Y5</f>
        <v>0</v>
      </c>
      <c r="X11" s="55">
        <f t="shared" si="10"/>
        <v>1</v>
      </c>
      <c r="Y11" s="55">
        <f>'FPL Calc'!AA5</f>
        <v>54900</v>
      </c>
      <c r="Z11" s="61">
        <f t="shared" si="11"/>
        <v>54901</v>
      </c>
      <c r="AA11" s="56" t="s">
        <v>24</v>
      </c>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row>
    <row r="12" spans="1:90" ht="13.5" x14ac:dyDescent="0.25">
      <c r="A12" s="48">
        <v>4</v>
      </c>
      <c r="B12" s="55">
        <v>0</v>
      </c>
      <c r="C12" s="55">
        <f>'FPL Calc'!D6</f>
        <v>10600</v>
      </c>
      <c r="D12" s="55">
        <f t="shared" si="0"/>
        <v>10601</v>
      </c>
      <c r="E12" s="55">
        <f>'FPL Calc'!F6</f>
        <v>16430</v>
      </c>
      <c r="F12" s="55">
        <f t="shared" si="1"/>
        <v>16431</v>
      </c>
      <c r="G12" s="55">
        <f>'FPL Calc'!H6</f>
        <v>21465</v>
      </c>
      <c r="H12" s="55">
        <f t="shared" si="2"/>
        <v>21466</v>
      </c>
      <c r="I12" s="55">
        <f>'FPL Calc'!J6</f>
        <v>26500</v>
      </c>
      <c r="J12" s="55">
        <f t="shared" si="3"/>
        <v>26501</v>
      </c>
      <c r="K12" s="55">
        <f>'FPL Calc'!L6</f>
        <v>31005</v>
      </c>
      <c r="L12" s="55">
        <f t="shared" si="4"/>
        <v>31006</v>
      </c>
      <c r="M12" s="55">
        <f>'FPL Calc'!N6</f>
        <v>35245</v>
      </c>
      <c r="N12" s="55">
        <f t="shared" si="5"/>
        <v>35246</v>
      </c>
      <c r="O12" s="55">
        <f>'FPL Calc'!P6</f>
        <v>42135</v>
      </c>
      <c r="P12" s="55">
        <f t="shared" si="6"/>
        <v>42136</v>
      </c>
      <c r="Q12" s="55">
        <f>'FPL Calc'!R6</f>
        <v>49025</v>
      </c>
      <c r="R12" s="55">
        <f t="shared" si="7"/>
        <v>49026</v>
      </c>
      <c r="S12" s="55">
        <f>'FPL Calc'!T6</f>
        <v>53000</v>
      </c>
      <c r="T12" s="55">
        <f t="shared" si="8"/>
        <v>53001</v>
      </c>
      <c r="U12" s="55">
        <f>'FPL Calc'!W6</f>
        <v>0</v>
      </c>
      <c r="V12" s="55">
        <f t="shared" si="9"/>
        <v>1</v>
      </c>
      <c r="W12" s="62">
        <f>'FPL Calc'!Y6</f>
        <v>0</v>
      </c>
      <c r="X12" s="55">
        <f t="shared" si="10"/>
        <v>1</v>
      </c>
      <c r="Y12" s="55">
        <f>'FPL Calc'!AA6</f>
        <v>66250</v>
      </c>
      <c r="Z12" s="61">
        <f t="shared" si="11"/>
        <v>66251</v>
      </c>
      <c r="AA12" s="56" t="s">
        <v>24</v>
      </c>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row>
    <row r="13" spans="1:90" ht="13.5" x14ac:dyDescent="0.25">
      <c r="A13" s="48">
        <v>5</v>
      </c>
      <c r="B13" s="55">
        <v>0</v>
      </c>
      <c r="C13" s="55">
        <f>'FPL Calc'!D7</f>
        <v>12416</v>
      </c>
      <c r="D13" s="55">
        <f t="shared" si="0"/>
        <v>12417</v>
      </c>
      <c r="E13" s="55">
        <f>'FPL Calc'!F7</f>
        <v>19245</v>
      </c>
      <c r="F13" s="55">
        <f t="shared" si="1"/>
        <v>19246</v>
      </c>
      <c r="G13" s="55">
        <f>'FPL Calc'!H7</f>
        <v>25142</v>
      </c>
      <c r="H13" s="55">
        <f t="shared" si="2"/>
        <v>25143</v>
      </c>
      <c r="I13" s="55">
        <f>'FPL Calc'!J7</f>
        <v>31040</v>
      </c>
      <c r="J13" s="55">
        <f t="shared" si="3"/>
        <v>31041</v>
      </c>
      <c r="K13" s="55">
        <f>'FPL Calc'!L7</f>
        <v>36317</v>
      </c>
      <c r="L13" s="55">
        <f t="shared" si="4"/>
        <v>36318</v>
      </c>
      <c r="M13" s="55">
        <f>'FPL Calc'!N7</f>
        <v>41283</v>
      </c>
      <c r="N13" s="55">
        <f t="shared" si="5"/>
        <v>41284</v>
      </c>
      <c r="O13" s="55">
        <f>'FPL Calc'!P7</f>
        <v>49354</v>
      </c>
      <c r="P13" s="55">
        <f t="shared" si="6"/>
        <v>49355</v>
      </c>
      <c r="Q13" s="55">
        <f>'FPL Calc'!R7</f>
        <v>57424</v>
      </c>
      <c r="R13" s="55">
        <f t="shared" si="7"/>
        <v>57425</v>
      </c>
      <c r="S13" s="55">
        <f>'FPL Calc'!T7</f>
        <v>62080</v>
      </c>
      <c r="T13" s="55">
        <f t="shared" si="8"/>
        <v>62081</v>
      </c>
      <c r="U13" s="55">
        <f>'FPL Calc'!W7</f>
        <v>0</v>
      </c>
      <c r="V13" s="55">
        <f t="shared" si="9"/>
        <v>1</v>
      </c>
      <c r="W13" s="62">
        <f>'FPL Calc'!Y7</f>
        <v>0</v>
      </c>
      <c r="X13" s="55">
        <f t="shared" si="10"/>
        <v>1</v>
      </c>
      <c r="Y13" s="55">
        <f>'FPL Calc'!AA7</f>
        <v>77600</v>
      </c>
      <c r="Z13" s="61">
        <f t="shared" si="11"/>
        <v>77601</v>
      </c>
      <c r="AA13" s="56" t="s">
        <v>24</v>
      </c>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row>
    <row r="14" spans="1:90" ht="13.5" x14ac:dyDescent="0.25">
      <c r="A14" s="48">
        <v>6</v>
      </c>
      <c r="B14" s="55">
        <v>0</v>
      </c>
      <c r="C14" s="55">
        <f>'FPL Calc'!D8</f>
        <v>14232</v>
      </c>
      <c r="D14" s="55">
        <f t="shared" si="0"/>
        <v>14233</v>
      </c>
      <c r="E14" s="55">
        <f>'FPL Calc'!F8</f>
        <v>22060</v>
      </c>
      <c r="F14" s="55">
        <f t="shared" si="1"/>
        <v>22061</v>
      </c>
      <c r="G14" s="55">
        <f>'FPL Calc'!H8</f>
        <v>28820</v>
      </c>
      <c r="H14" s="55">
        <f t="shared" si="2"/>
        <v>28821</v>
      </c>
      <c r="I14" s="55">
        <f>'FPL Calc'!J8</f>
        <v>35580</v>
      </c>
      <c r="J14" s="55">
        <f t="shared" si="3"/>
        <v>35581</v>
      </c>
      <c r="K14" s="55">
        <f>'FPL Calc'!L8</f>
        <v>41629</v>
      </c>
      <c r="L14" s="55">
        <f t="shared" si="4"/>
        <v>41630</v>
      </c>
      <c r="M14" s="55">
        <f>'FPL Calc'!N8</f>
        <v>47321</v>
      </c>
      <c r="N14" s="55">
        <f t="shared" si="5"/>
        <v>47322</v>
      </c>
      <c r="O14" s="55">
        <f>'FPL Calc'!P8</f>
        <v>56572</v>
      </c>
      <c r="P14" s="55">
        <f t="shared" si="6"/>
        <v>56573</v>
      </c>
      <c r="Q14" s="55">
        <f>'FPL Calc'!R8</f>
        <v>65823</v>
      </c>
      <c r="R14" s="55">
        <f t="shared" si="7"/>
        <v>65824</v>
      </c>
      <c r="S14" s="55">
        <f>'FPL Calc'!T8</f>
        <v>71160</v>
      </c>
      <c r="T14" s="55">
        <f t="shared" si="8"/>
        <v>71161</v>
      </c>
      <c r="U14" s="55">
        <f>'FPL Calc'!W8</f>
        <v>0</v>
      </c>
      <c r="V14" s="55">
        <f t="shared" si="9"/>
        <v>1</v>
      </c>
      <c r="W14" s="62">
        <f>'FPL Calc'!Y8</f>
        <v>0</v>
      </c>
      <c r="X14" s="55">
        <f t="shared" si="10"/>
        <v>1</v>
      </c>
      <c r="Y14" s="55">
        <f>'FPL Calc'!AA8</f>
        <v>88950</v>
      </c>
      <c r="Z14" s="61">
        <f t="shared" si="11"/>
        <v>88951</v>
      </c>
      <c r="AA14" s="56" t="s">
        <v>24</v>
      </c>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row>
    <row r="15" spans="1:90" ht="13.5" x14ac:dyDescent="0.25">
      <c r="A15" s="48">
        <v>7</v>
      </c>
      <c r="B15" s="55">
        <v>0</v>
      </c>
      <c r="C15" s="55">
        <f>'FPL Calc'!D9</f>
        <v>16048</v>
      </c>
      <c r="D15" s="55">
        <f t="shared" si="0"/>
        <v>16049</v>
      </c>
      <c r="E15" s="55">
        <f>'FPL Calc'!F9</f>
        <v>24874</v>
      </c>
      <c r="F15" s="55">
        <f t="shared" si="1"/>
        <v>24875</v>
      </c>
      <c r="G15" s="55">
        <f>'FPL Calc'!H9</f>
        <v>32497</v>
      </c>
      <c r="H15" s="55">
        <f t="shared" si="2"/>
        <v>32498</v>
      </c>
      <c r="I15" s="55">
        <f>'FPL Calc'!J9</f>
        <v>40120</v>
      </c>
      <c r="J15" s="55">
        <f t="shared" si="3"/>
        <v>40121</v>
      </c>
      <c r="K15" s="55">
        <f>'FPL Calc'!L9</f>
        <v>46940</v>
      </c>
      <c r="L15" s="55">
        <f t="shared" si="4"/>
        <v>46941</v>
      </c>
      <c r="M15" s="55">
        <f>'FPL Calc'!N9</f>
        <v>53360</v>
      </c>
      <c r="N15" s="55">
        <f t="shared" si="5"/>
        <v>53361</v>
      </c>
      <c r="O15" s="55">
        <f>'FPL Calc'!P9</f>
        <v>63791</v>
      </c>
      <c r="P15" s="55">
        <f t="shared" si="6"/>
        <v>63792</v>
      </c>
      <c r="Q15" s="55">
        <f>'FPL Calc'!R9</f>
        <v>74222</v>
      </c>
      <c r="R15" s="55">
        <f t="shared" si="7"/>
        <v>74223</v>
      </c>
      <c r="S15" s="55">
        <f>'FPL Calc'!T9</f>
        <v>80240</v>
      </c>
      <c r="T15" s="55">
        <f t="shared" si="8"/>
        <v>80241</v>
      </c>
      <c r="U15" s="55">
        <f>'FPL Calc'!W9</f>
        <v>0</v>
      </c>
      <c r="V15" s="55">
        <f t="shared" si="9"/>
        <v>1</v>
      </c>
      <c r="W15" s="62">
        <f>'FPL Calc'!Y9</f>
        <v>0</v>
      </c>
      <c r="X15" s="55">
        <f t="shared" si="10"/>
        <v>1</v>
      </c>
      <c r="Y15" s="55">
        <f>'FPL Calc'!AA9</f>
        <v>100300</v>
      </c>
      <c r="Z15" s="61">
        <f t="shared" si="11"/>
        <v>100301</v>
      </c>
      <c r="AA15" s="56" t="s">
        <v>24</v>
      </c>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row>
    <row r="16" spans="1:90" ht="13.5" x14ac:dyDescent="0.25">
      <c r="A16" s="48">
        <v>8</v>
      </c>
      <c r="B16" s="55">
        <v>0</v>
      </c>
      <c r="C16" s="55">
        <f>'FPL Calc'!D10</f>
        <v>17864</v>
      </c>
      <c r="D16" s="55">
        <f t="shared" si="0"/>
        <v>17865</v>
      </c>
      <c r="E16" s="55">
        <f>'FPL Calc'!F10</f>
        <v>27689</v>
      </c>
      <c r="F16" s="55">
        <f t="shared" si="1"/>
        <v>27690</v>
      </c>
      <c r="G16" s="55">
        <f>'FPL Calc'!H10</f>
        <v>36175</v>
      </c>
      <c r="H16" s="55">
        <f t="shared" si="2"/>
        <v>36176</v>
      </c>
      <c r="I16" s="55">
        <f>'FPL Calc'!J10</f>
        <v>44660</v>
      </c>
      <c r="J16" s="55">
        <f t="shared" si="3"/>
        <v>44661</v>
      </c>
      <c r="K16" s="55">
        <f>'FPL Calc'!L10</f>
        <v>52252</v>
      </c>
      <c r="L16" s="55">
        <f t="shared" si="4"/>
        <v>52253</v>
      </c>
      <c r="M16" s="55">
        <f>'FPL Calc'!N10</f>
        <v>59398</v>
      </c>
      <c r="N16" s="55">
        <f t="shared" si="5"/>
        <v>59399</v>
      </c>
      <c r="O16" s="55">
        <f>'FPL Calc'!P10</f>
        <v>71009</v>
      </c>
      <c r="P16" s="55">
        <f t="shared" si="6"/>
        <v>71010</v>
      </c>
      <c r="Q16" s="55">
        <f>'FPL Calc'!R10</f>
        <v>82621</v>
      </c>
      <c r="R16" s="55">
        <f t="shared" si="7"/>
        <v>82622</v>
      </c>
      <c r="S16" s="55">
        <f>'FPL Calc'!T10</f>
        <v>89320</v>
      </c>
      <c r="T16" s="55">
        <f t="shared" si="8"/>
        <v>89321</v>
      </c>
      <c r="U16" s="55">
        <f>'FPL Calc'!W10</f>
        <v>0</v>
      </c>
      <c r="V16" s="55">
        <f t="shared" si="9"/>
        <v>1</v>
      </c>
      <c r="W16" s="62">
        <f>'FPL Calc'!Y10</f>
        <v>0</v>
      </c>
      <c r="X16" s="55">
        <f t="shared" si="10"/>
        <v>1</v>
      </c>
      <c r="Y16" s="55">
        <f>'FPL Calc'!AA10</f>
        <v>111650</v>
      </c>
      <c r="Z16" s="61">
        <f t="shared" si="11"/>
        <v>111651</v>
      </c>
      <c r="AA16" s="56" t="s">
        <v>24</v>
      </c>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row>
    <row r="17" spans="1:90" ht="13.5" x14ac:dyDescent="0.25">
      <c r="A17" s="48">
        <v>9</v>
      </c>
      <c r="B17" s="55">
        <v>0</v>
      </c>
      <c r="C17" s="55">
        <f>'FPL Calc'!D11</f>
        <v>19680</v>
      </c>
      <c r="D17" s="55">
        <f t="shared" si="0"/>
        <v>19681</v>
      </c>
      <c r="E17" s="55">
        <f>'FPL Calc'!F11</f>
        <v>30504</v>
      </c>
      <c r="F17" s="55">
        <f t="shared" si="1"/>
        <v>30505</v>
      </c>
      <c r="G17" s="55">
        <f>'FPL Calc'!H11</f>
        <v>39852</v>
      </c>
      <c r="H17" s="55">
        <f t="shared" si="2"/>
        <v>39853</v>
      </c>
      <c r="I17" s="55">
        <f>'FPL Calc'!J11</f>
        <v>49200</v>
      </c>
      <c r="J17" s="55">
        <f t="shared" si="3"/>
        <v>49201</v>
      </c>
      <c r="K17" s="55">
        <f>'FPL Calc'!L11</f>
        <v>57564</v>
      </c>
      <c r="L17" s="55">
        <f t="shared" si="4"/>
        <v>57565</v>
      </c>
      <c r="M17" s="55">
        <f>'FPL Calc'!N11</f>
        <v>65436</v>
      </c>
      <c r="N17" s="55">
        <f t="shared" si="5"/>
        <v>65437</v>
      </c>
      <c r="O17" s="55">
        <f>'FPL Calc'!P11</f>
        <v>78228</v>
      </c>
      <c r="P17" s="55">
        <f t="shared" si="6"/>
        <v>78229</v>
      </c>
      <c r="Q17" s="55">
        <f>'FPL Calc'!R11</f>
        <v>91020</v>
      </c>
      <c r="R17" s="55">
        <f t="shared" si="7"/>
        <v>91021</v>
      </c>
      <c r="S17" s="55">
        <f>'FPL Calc'!T11</f>
        <v>98400</v>
      </c>
      <c r="T17" s="55">
        <f t="shared" si="8"/>
        <v>98401</v>
      </c>
      <c r="U17" s="55">
        <f>'FPL Calc'!W11</f>
        <v>0</v>
      </c>
      <c r="V17" s="55">
        <f t="shared" si="9"/>
        <v>1</v>
      </c>
      <c r="W17" s="62">
        <f>'FPL Calc'!Y11</f>
        <v>0</v>
      </c>
      <c r="X17" s="55">
        <f t="shared" si="10"/>
        <v>1</v>
      </c>
      <c r="Y17" s="55">
        <f>'FPL Calc'!AA11</f>
        <v>123000</v>
      </c>
      <c r="Z17" s="61">
        <f t="shared" si="11"/>
        <v>123001</v>
      </c>
      <c r="AA17" s="56" t="s">
        <v>24</v>
      </c>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row>
    <row r="18" spans="1:90" ht="13.5" x14ac:dyDescent="0.25">
      <c r="A18" s="48">
        <v>10</v>
      </c>
      <c r="B18" s="55">
        <v>0</v>
      </c>
      <c r="C18" s="55">
        <f>'FPL Calc'!D12</f>
        <v>21496</v>
      </c>
      <c r="D18" s="55">
        <f t="shared" si="0"/>
        <v>21497</v>
      </c>
      <c r="E18" s="55">
        <f>'FPL Calc'!F12</f>
        <v>33319</v>
      </c>
      <c r="F18" s="55">
        <f t="shared" si="1"/>
        <v>33320</v>
      </c>
      <c r="G18" s="55">
        <f>'FPL Calc'!H12</f>
        <v>43529</v>
      </c>
      <c r="H18" s="55">
        <f t="shared" si="2"/>
        <v>43530</v>
      </c>
      <c r="I18" s="55">
        <f>'FPL Calc'!J12</f>
        <v>53740</v>
      </c>
      <c r="J18" s="55">
        <f t="shared" si="3"/>
        <v>53741</v>
      </c>
      <c r="K18" s="55">
        <f>'FPL Calc'!L12</f>
        <v>62876</v>
      </c>
      <c r="L18" s="55">
        <f t="shared" si="4"/>
        <v>62877</v>
      </c>
      <c r="M18" s="55">
        <f>'FPL Calc'!N12</f>
        <v>71474</v>
      </c>
      <c r="N18" s="55">
        <f t="shared" si="5"/>
        <v>71475</v>
      </c>
      <c r="O18" s="55">
        <f>'FPL Calc'!P12</f>
        <v>85447</v>
      </c>
      <c r="P18" s="55">
        <f t="shared" si="6"/>
        <v>85448</v>
      </c>
      <c r="Q18" s="55">
        <f>'FPL Calc'!R12</f>
        <v>99419</v>
      </c>
      <c r="R18" s="55">
        <f t="shared" si="7"/>
        <v>99420</v>
      </c>
      <c r="S18" s="55">
        <f>'FPL Calc'!T12</f>
        <v>107480</v>
      </c>
      <c r="T18" s="55">
        <f t="shared" si="8"/>
        <v>107481</v>
      </c>
      <c r="U18" s="55">
        <f>'FPL Calc'!W12</f>
        <v>0</v>
      </c>
      <c r="V18" s="55">
        <f t="shared" si="9"/>
        <v>1</v>
      </c>
      <c r="W18" s="62">
        <f>'FPL Calc'!Y12</f>
        <v>0</v>
      </c>
      <c r="X18" s="55">
        <f t="shared" si="10"/>
        <v>1</v>
      </c>
      <c r="Y18" s="55">
        <f>'FPL Calc'!AA12</f>
        <v>134350</v>
      </c>
      <c r="Z18" s="61">
        <f t="shared" si="11"/>
        <v>134351</v>
      </c>
      <c r="AA18" s="56" t="s">
        <v>24</v>
      </c>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row>
    <row r="19" spans="1:90" x14ac:dyDescent="0.2">
      <c r="A19" s="11" t="s">
        <v>15</v>
      </c>
      <c r="B19" s="310">
        <v>0.4</v>
      </c>
      <c r="C19" s="311"/>
      <c r="D19" s="310">
        <v>0.62</v>
      </c>
      <c r="E19" s="310"/>
      <c r="F19" s="310">
        <v>0.81</v>
      </c>
      <c r="G19" s="310"/>
      <c r="H19" s="310">
        <v>1</v>
      </c>
      <c r="I19" s="310"/>
      <c r="J19" s="310">
        <v>1.17</v>
      </c>
      <c r="K19" s="310"/>
      <c r="L19" s="310">
        <v>1.33</v>
      </c>
      <c r="M19" s="310"/>
      <c r="N19" s="310">
        <v>1.59</v>
      </c>
      <c r="O19" s="310"/>
      <c r="P19" s="310">
        <v>1.85</v>
      </c>
      <c r="Q19" s="310"/>
      <c r="R19" s="310">
        <v>2</v>
      </c>
      <c r="S19" s="311"/>
      <c r="T19" s="58" t="s">
        <v>30</v>
      </c>
      <c r="U19" s="58">
        <v>2.17</v>
      </c>
      <c r="V19" s="58" t="s">
        <v>30</v>
      </c>
      <c r="W19" s="63">
        <v>2.34</v>
      </c>
      <c r="X19" s="67" t="s">
        <v>30</v>
      </c>
      <c r="Y19" s="67">
        <v>2.5</v>
      </c>
      <c r="Z19" s="333" t="s">
        <v>23</v>
      </c>
      <c r="AA19" s="312"/>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row>
    <row r="20" spans="1:90" x14ac:dyDescent="0.2">
      <c r="A20" s="49"/>
      <c r="B20" s="33"/>
      <c r="C20" s="34"/>
      <c r="D20" s="33"/>
      <c r="E20" s="33"/>
      <c r="F20" s="33"/>
      <c r="G20" s="33"/>
      <c r="H20" s="33"/>
      <c r="I20" s="33"/>
      <c r="J20" s="33"/>
      <c r="K20" s="33"/>
      <c r="L20" s="33"/>
      <c r="M20" s="33"/>
      <c r="N20" s="33"/>
      <c r="O20" s="33"/>
      <c r="P20" s="33"/>
      <c r="Q20" s="33"/>
      <c r="R20" s="33"/>
      <c r="S20" s="34"/>
      <c r="T20" s="33"/>
      <c r="U20" s="34"/>
      <c r="V20" s="33"/>
      <c r="W20" s="34"/>
      <c r="X20" s="64"/>
      <c r="Y20" s="65"/>
      <c r="Z20" s="35"/>
      <c r="AA20" s="50"/>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row>
    <row r="21" spans="1:90" x14ac:dyDescent="0.2">
      <c r="A21" s="30" t="s">
        <v>34</v>
      </c>
      <c r="B21" s="329">
        <v>10</v>
      </c>
      <c r="C21" s="330"/>
      <c r="D21" s="330"/>
      <c r="E21" s="330"/>
      <c r="F21" s="330"/>
      <c r="G21" s="330"/>
      <c r="H21" s="330"/>
      <c r="I21" s="331"/>
      <c r="J21" s="313">
        <v>20</v>
      </c>
      <c r="K21" s="313"/>
      <c r="L21" s="313">
        <v>25</v>
      </c>
      <c r="M21" s="313"/>
      <c r="N21" s="313">
        <v>25</v>
      </c>
      <c r="O21" s="313"/>
      <c r="P21" s="313">
        <v>35</v>
      </c>
      <c r="Q21" s="313"/>
      <c r="R21" s="313">
        <v>35</v>
      </c>
      <c r="S21" s="314"/>
      <c r="T21" s="334" t="s">
        <v>25</v>
      </c>
      <c r="U21" s="335"/>
      <c r="V21" s="335"/>
      <c r="W21" s="335"/>
      <c r="X21" s="335"/>
      <c r="Y21" s="336"/>
      <c r="Z21" s="336"/>
      <c r="AA21" s="337"/>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row>
    <row r="22" spans="1:90" x14ac:dyDescent="0.2">
      <c r="A22" s="11" t="s">
        <v>35</v>
      </c>
      <c r="B22" s="329">
        <v>8</v>
      </c>
      <c r="C22" s="330"/>
      <c r="D22" s="330"/>
      <c r="E22" s="330"/>
      <c r="F22" s="330"/>
      <c r="G22" s="330"/>
      <c r="H22" s="330"/>
      <c r="I22" s="331"/>
      <c r="J22" s="297">
        <v>15</v>
      </c>
      <c r="K22" s="297"/>
      <c r="L22" s="297">
        <v>20</v>
      </c>
      <c r="M22" s="297"/>
      <c r="N22" s="297">
        <v>20</v>
      </c>
      <c r="O22" s="297"/>
      <c r="P22" s="297">
        <v>30</v>
      </c>
      <c r="Q22" s="297"/>
      <c r="R22" s="297">
        <v>30</v>
      </c>
      <c r="S22" s="299"/>
      <c r="T22" s="334" t="s">
        <v>25</v>
      </c>
      <c r="U22" s="335"/>
      <c r="V22" s="335"/>
      <c r="W22" s="338"/>
      <c r="X22" s="338"/>
      <c r="Y22" s="338"/>
      <c r="Z22" s="338"/>
      <c r="AA22" s="337"/>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row>
    <row r="23" spans="1:90" x14ac:dyDescent="0.2">
      <c r="A23" s="51"/>
      <c r="B23" s="42"/>
      <c r="C23" s="42"/>
      <c r="D23" s="42"/>
      <c r="E23" s="42"/>
      <c r="F23" s="42"/>
      <c r="G23" s="42"/>
      <c r="H23" s="42"/>
      <c r="I23" s="42"/>
      <c r="J23" s="42"/>
      <c r="K23" s="42"/>
      <c r="L23" s="42"/>
      <c r="M23" s="42"/>
      <c r="N23" s="42"/>
      <c r="O23" s="42"/>
      <c r="P23" s="42"/>
      <c r="Q23" s="42"/>
      <c r="R23" s="42"/>
      <c r="S23" s="43"/>
      <c r="T23" s="44"/>
      <c r="U23" s="43"/>
      <c r="V23" s="44"/>
      <c r="W23" s="43"/>
      <c r="X23" s="44"/>
      <c r="Y23" s="43"/>
      <c r="Z23" s="44"/>
      <c r="AA23" s="52"/>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row>
    <row r="24" spans="1:90" ht="22.5" x14ac:dyDescent="0.2">
      <c r="A24" s="57" t="s">
        <v>26</v>
      </c>
      <c r="B24" s="302">
        <v>0</v>
      </c>
      <c r="C24" s="303"/>
      <c r="D24" s="303"/>
      <c r="E24" s="303"/>
      <c r="F24" s="303"/>
      <c r="G24" s="303"/>
      <c r="H24" s="303"/>
      <c r="I24" s="304"/>
      <c r="J24" s="305">
        <v>19</v>
      </c>
      <c r="K24" s="291"/>
      <c r="L24" s="305">
        <v>28</v>
      </c>
      <c r="M24" s="291"/>
      <c r="N24" s="306">
        <v>37</v>
      </c>
      <c r="O24" s="307"/>
      <c r="P24" s="306">
        <v>46</v>
      </c>
      <c r="Q24" s="307"/>
      <c r="R24" s="306">
        <v>55</v>
      </c>
      <c r="S24" s="307"/>
      <c r="T24" s="306">
        <v>64</v>
      </c>
      <c r="U24" s="307"/>
      <c r="V24" s="306">
        <v>71</v>
      </c>
      <c r="W24" s="308"/>
      <c r="X24" s="332">
        <v>78</v>
      </c>
      <c r="Y24" s="332"/>
      <c r="Z24" s="308">
        <v>85</v>
      </c>
      <c r="AA24" s="309"/>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row>
    <row r="25" spans="1:90" x14ac:dyDescent="0.2">
      <c r="A25" s="57" t="s">
        <v>37</v>
      </c>
      <c r="B25" s="292">
        <v>0</v>
      </c>
      <c r="C25" s="293"/>
      <c r="D25" s="293"/>
      <c r="E25" s="293"/>
      <c r="F25" s="293"/>
      <c r="G25" s="293"/>
      <c r="H25" s="293"/>
      <c r="I25" s="294"/>
      <c r="J25" s="295">
        <v>30</v>
      </c>
      <c r="K25" s="288"/>
      <c r="L25" s="295">
        <v>75</v>
      </c>
      <c r="M25" s="294"/>
      <c r="N25" s="295">
        <v>120</v>
      </c>
      <c r="O25" s="294"/>
      <c r="P25" s="295">
        <v>165</v>
      </c>
      <c r="Q25" s="296"/>
      <c r="R25" s="295">
        <v>210</v>
      </c>
      <c r="S25" s="294"/>
      <c r="T25" s="295">
        <v>255</v>
      </c>
      <c r="U25" s="288"/>
      <c r="V25" s="296">
        <v>270</v>
      </c>
      <c r="W25" s="296"/>
      <c r="X25" s="290">
        <v>285</v>
      </c>
      <c r="Y25" s="290"/>
      <c r="Z25" s="291">
        <v>300</v>
      </c>
      <c r="AA25" s="28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row>
    <row r="26" spans="1:90" x14ac:dyDescent="0.2">
      <c r="A26" s="57" t="s">
        <v>38</v>
      </c>
      <c r="B26" s="292">
        <v>0</v>
      </c>
      <c r="C26" s="293"/>
      <c r="D26" s="293"/>
      <c r="E26" s="293"/>
      <c r="F26" s="293"/>
      <c r="G26" s="293"/>
      <c r="H26" s="293"/>
      <c r="I26" s="294"/>
      <c r="J26" s="295">
        <v>19</v>
      </c>
      <c r="K26" s="288"/>
      <c r="L26" s="295">
        <v>46</v>
      </c>
      <c r="M26" s="294"/>
      <c r="N26" s="295">
        <v>74</v>
      </c>
      <c r="O26" s="294"/>
      <c r="P26" s="295">
        <v>102</v>
      </c>
      <c r="Q26" s="296"/>
      <c r="R26" s="295">
        <v>130</v>
      </c>
      <c r="S26" s="294"/>
      <c r="T26" s="295">
        <v>157</v>
      </c>
      <c r="U26" s="288"/>
      <c r="V26" s="296">
        <v>167</v>
      </c>
      <c r="W26" s="296"/>
      <c r="X26" s="290">
        <v>176</v>
      </c>
      <c r="Y26" s="290"/>
      <c r="Z26" s="291">
        <v>185</v>
      </c>
      <c r="AA26" s="28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row>
    <row r="27" spans="1:90" x14ac:dyDescent="0.2">
      <c r="A27" s="57" t="s">
        <v>39</v>
      </c>
      <c r="B27" s="292">
        <v>0</v>
      </c>
      <c r="C27" s="293"/>
      <c r="D27" s="293"/>
      <c r="E27" s="293"/>
      <c r="F27" s="293"/>
      <c r="G27" s="293"/>
      <c r="H27" s="293"/>
      <c r="I27" s="294"/>
      <c r="J27" s="295">
        <v>33</v>
      </c>
      <c r="K27" s="288"/>
      <c r="L27" s="295">
        <v>81</v>
      </c>
      <c r="M27" s="294"/>
      <c r="N27" s="295">
        <v>130</v>
      </c>
      <c r="O27" s="294"/>
      <c r="P27" s="295">
        <v>179</v>
      </c>
      <c r="Q27" s="296"/>
      <c r="R27" s="295">
        <v>228</v>
      </c>
      <c r="S27" s="294"/>
      <c r="T27" s="295">
        <v>276</v>
      </c>
      <c r="U27" s="288"/>
      <c r="V27" s="296">
        <v>293</v>
      </c>
      <c r="W27" s="296"/>
      <c r="X27" s="290">
        <v>309</v>
      </c>
      <c r="Y27" s="290"/>
      <c r="Z27" s="291">
        <v>325</v>
      </c>
      <c r="AA27" s="289"/>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row>
    <row r="28" spans="1:90" ht="36.75" customHeight="1" x14ac:dyDescent="0.2">
      <c r="A28" s="57" t="s">
        <v>40</v>
      </c>
      <c r="B28" s="292">
        <v>0</v>
      </c>
      <c r="C28" s="293"/>
      <c r="D28" s="293"/>
      <c r="E28" s="293"/>
      <c r="F28" s="293"/>
      <c r="G28" s="293"/>
      <c r="H28" s="293"/>
      <c r="I28" s="294"/>
      <c r="J28" s="295">
        <v>2</v>
      </c>
      <c r="K28" s="288"/>
      <c r="L28" s="295">
        <v>4</v>
      </c>
      <c r="M28" s="294"/>
      <c r="N28" s="295">
        <v>6</v>
      </c>
      <c r="O28" s="294"/>
      <c r="P28" s="295">
        <v>8</v>
      </c>
      <c r="Q28" s="296"/>
      <c r="R28" s="295">
        <v>10</v>
      </c>
      <c r="S28" s="294"/>
      <c r="T28" s="295">
        <v>12</v>
      </c>
      <c r="U28" s="288"/>
      <c r="V28" s="296">
        <v>13</v>
      </c>
      <c r="W28" s="296"/>
      <c r="X28" s="287">
        <v>14</v>
      </c>
      <c r="Y28" s="287"/>
      <c r="Z28" s="288">
        <v>15</v>
      </c>
      <c r="AA28" s="289"/>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row>
    <row r="29" spans="1:90" x14ac:dyDescent="0.2">
      <c r="A29" s="53"/>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54"/>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row>
    <row r="30" spans="1:90" ht="22.5" x14ac:dyDescent="0.2">
      <c r="A30" s="38" t="s">
        <v>36</v>
      </c>
      <c r="B30" s="274">
        <v>5</v>
      </c>
      <c r="C30" s="272"/>
      <c r="D30" s="272"/>
      <c r="E30" s="272"/>
      <c r="F30" s="272"/>
      <c r="G30" s="272"/>
      <c r="H30" s="272"/>
      <c r="I30" s="273"/>
      <c r="J30" s="274">
        <v>7</v>
      </c>
      <c r="K30" s="272"/>
      <c r="L30" s="272"/>
      <c r="M30" s="273"/>
      <c r="N30" s="281">
        <v>10</v>
      </c>
      <c r="O30" s="281"/>
      <c r="P30" s="281"/>
      <c r="Q30" s="281"/>
      <c r="R30" s="274">
        <v>15</v>
      </c>
      <c r="S30" s="272"/>
      <c r="T30" s="274" t="s">
        <v>25</v>
      </c>
      <c r="U30" s="272"/>
      <c r="V30" s="325"/>
      <c r="W30" s="325"/>
      <c r="X30" s="325"/>
      <c r="Y30" s="325"/>
      <c r="Z30" s="325"/>
      <c r="AA30" s="275"/>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row>
    <row r="31" spans="1:90" ht="22.5" x14ac:dyDescent="0.2">
      <c r="A31" s="38" t="s">
        <v>33</v>
      </c>
      <c r="B31" s="281">
        <v>5</v>
      </c>
      <c r="C31" s="281"/>
      <c r="D31" s="281"/>
      <c r="E31" s="281"/>
      <c r="F31" s="281"/>
      <c r="G31" s="281"/>
      <c r="H31" s="281"/>
      <c r="I31" s="281"/>
      <c r="J31" s="281">
        <v>10</v>
      </c>
      <c r="K31" s="281"/>
      <c r="L31" s="281"/>
      <c r="M31" s="281"/>
      <c r="N31" s="281"/>
      <c r="O31" s="281"/>
      <c r="P31" s="281">
        <v>10</v>
      </c>
      <c r="Q31" s="281"/>
      <c r="R31" s="281"/>
      <c r="S31" s="282"/>
      <c r="T31" s="326">
        <v>25.5</v>
      </c>
      <c r="U31" s="327"/>
      <c r="V31" s="327"/>
      <c r="W31" s="327"/>
      <c r="X31" s="327"/>
      <c r="Y31" s="327"/>
      <c r="Z31" s="327"/>
      <c r="AA31" s="328"/>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row>
    <row r="32" spans="1:90" x14ac:dyDescent="0.2">
      <c r="A32" s="53"/>
      <c r="B32" s="45"/>
      <c r="C32" s="45"/>
      <c r="D32" s="45"/>
      <c r="E32" s="45"/>
      <c r="F32" s="45"/>
      <c r="G32" s="45"/>
      <c r="H32" s="45"/>
      <c r="I32" s="45"/>
      <c r="J32" s="46"/>
      <c r="K32" s="45"/>
      <c r="L32" s="45"/>
      <c r="M32" s="45"/>
      <c r="N32" s="45"/>
      <c r="O32" s="45"/>
      <c r="P32" s="45"/>
      <c r="Q32" s="45"/>
      <c r="R32" s="45"/>
      <c r="S32" s="45"/>
      <c r="T32" s="45"/>
      <c r="U32" s="45"/>
      <c r="V32" s="45"/>
      <c r="W32" s="45"/>
      <c r="X32" s="45"/>
      <c r="Y32" s="45"/>
      <c r="Z32" s="45"/>
      <c r="AA32" s="5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row>
    <row r="33" spans="1:90" ht="23.25" thickBot="1" x14ac:dyDescent="0.25">
      <c r="A33" s="40" t="s">
        <v>16</v>
      </c>
      <c r="B33" s="269">
        <v>200</v>
      </c>
      <c r="C33" s="270"/>
      <c r="D33" s="270"/>
      <c r="E33" s="270"/>
      <c r="F33" s="270"/>
      <c r="G33" s="270"/>
      <c r="H33" s="270"/>
      <c r="I33" s="283"/>
      <c r="J33" s="269">
        <v>400</v>
      </c>
      <c r="K33" s="270"/>
      <c r="L33" s="270"/>
      <c r="M33" s="283"/>
      <c r="N33" s="269">
        <v>600</v>
      </c>
      <c r="O33" s="270"/>
      <c r="P33" s="270"/>
      <c r="Q33" s="283"/>
      <c r="R33" s="269">
        <v>800</v>
      </c>
      <c r="S33" s="284"/>
      <c r="T33" s="269">
        <v>800</v>
      </c>
      <c r="U33" s="270"/>
      <c r="V33" s="270"/>
      <c r="W33" s="270"/>
      <c r="X33" s="270"/>
      <c r="Y33" s="270"/>
      <c r="Z33" s="285" t="s">
        <v>25</v>
      </c>
      <c r="AA33" s="286"/>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row>
    <row r="34" spans="1:90" ht="22.7" customHeight="1" x14ac:dyDescent="0.2">
      <c r="A34" s="6"/>
      <c r="B34" s="3" t="s">
        <v>19</v>
      </c>
      <c r="C34" s="1"/>
      <c r="D34" s="1"/>
      <c r="E34" s="1"/>
      <c r="F34" s="1"/>
      <c r="G34" s="1"/>
      <c r="H34" s="1"/>
      <c r="I34" s="1"/>
      <c r="J34" s="26"/>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row>
    <row r="35" spans="1:90" x14ac:dyDescent="0.2">
      <c r="A35" s="6"/>
      <c r="B35" s="27" t="s">
        <v>20</v>
      </c>
      <c r="C35" s="28"/>
      <c r="D35" s="28"/>
      <c r="E35" s="28"/>
      <c r="F35" s="27" t="s">
        <v>21</v>
      </c>
      <c r="G35" s="28"/>
      <c r="H35" s="28"/>
      <c r="I35" s="28"/>
      <c r="J35" s="1"/>
      <c r="K35" s="1"/>
      <c r="L35" s="3" t="s">
        <v>28</v>
      </c>
      <c r="M35" s="1"/>
      <c r="N35" s="1"/>
      <c r="O35" s="1"/>
      <c r="P35" s="1"/>
      <c r="Q35" s="1"/>
      <c r="R35" s="1"/>
      <c r="S35" s="7"/>
      <c r="T35" s="1"/>
      <c r="U35" s="1"/>
      <c r="V35" s="1"/>
      <c r="W35" s="1"/>
      <c r="X35" s="1"/>
      <c r="Y35" s="1"/>
      <c r="Z35" s="1"/>
      <c r="AA35" s="1"/>
      <c r="AB35" s="1"/>
      <c r="AC35" s="1"/>
    </row>
    <row r="36" spans="1:90" x14ac:dyDescent="0.2">
      <c r="A36" s="6"/>
      <c r="B36" s="27" t="s">
        <v>22</v>
      </c>
      <c r="C36" s="28"/>
      <c r="D36" s="28"/>
      <c r="E36" s="28"/>
      <c r="F36" s="28" t="s">
        <v>32</v>
      </c>
      <c r="G36" s="28"/>
      <c r="H36" s="28"/>
      <c r="I36" s="28"/>
      <c r="J36" s="1"/>
      <c r="K36" s="1"/>
      <c r="L36" s="3" t="s">
        <v>27</v>
      </c>
      <c r="M36" s="1"/>
      <c r="N36" s="1"/>
      <c r="O36" s="1"/>
      <c r="P36" s="1"/>
      <c r="Q36" s="1"/>
      <c r="R36" s="1"/>
      <c r="S36" s="1"/>
      <c r="T36" s="1"/>
      <c r="U36" s="1"/>
      <c r="V36" s="1"/>
      <c r="W36" s="1"/>
      <c r="X36" s="1"/>
      <c r="Y36" s="1"/>
      <c r="Z36" s="1"/>
      <c r="AA36" s="1"/>
      <c r="AB36" s="1"/>
      <c r="AC36" s="5"/>
    </row>
    <row r="37" spans="1:90" x14ac:dyDescent="0.2">
      <c r="A37" s="6"/>
      <c r="B37" s="1"/>
      <c r="C37" s="1"/>
      <c r="D37" s="1"/>
      <c r="E37" s="1"/>
      <c r="F37" s="1"/>
      <c r="G37" s="1"/>
      <c r="H37" s="8"/>
      <c r="I37" s="1"/>
      <c r="J37" s="1"/>
      <c r="K37" s="1"/>
      <c r="L37" s="1"/>
      <c r="M37" s="1"/>
      <c r="N37" s="1"/>
      <c r="O37" s="1"/>
      <c r="P37" s="1"/>
      <c r="Q37" s="1"/>
      <c r="R37" s="1"/>
      <c r="S37" s="1"/>
      <c r="T37" s="1"/>
      <c r="U37" s="1"/>
      <c r="V37" s="1"/>
      <c r="W37" s="1"/>
      <c r="X37" s="1"/>
      <c r="Y37" s="1"/>
      <c r="Z37" s="1"/>
      <c r="AA37" s="1"/>
      <c r="AB37" s="1"/>
      <c r="AC37" s="5"/>
    </row>
    <row r="38" spans="1:90" x14ac:dyDescent="0.2">
      <c r="A38" s="6"/>
      <c r="B38" s="3"/>
      <c r="C38" s="3"/>
      <c r="D38" s="3"/>
      <c r="E38" s="3"/>
      <c r="F38" s="3"/>
      <c r="G38" s="3"/>
      <c r="H38" s="10"/>
      <c r="I38" s="1"/>
      <c r="J38" s="1"/>
      <c r="K38" s="1"/>
      <c r="L38" s="1"/>
      <c r="M38" s="1"/>
      <c r="N38" s="1"/>
      <c r="O38" s="1"/>
      <c r="P38" s="1"/>
      <c r="Q38" s="1"/>
      <c r="R38" s="1"/>
      <c r="S38" s="1"/>
      <c r="T38" s="1"/>
      <c r="U38" s="1"/>
      <c r="V38" s="1"/>
      <c r="W38" s="1"/>
      <c r="X38" s="1"/>
      <c r="Y38" s="1"/>
      <c r="Z38" s="1"/>
      <c r="AA38" s="1"/>
      <c r="AB38" s="1"/>
      <c r="AC38" s="5"/>
    </row>
    <row r="39" spans="1:90" x14ac:dyDescent="0.2">
      <c r="A39" s="6"/>
      <c r="B39" s="3"/>
      <c r="C39" s="3"/>
      <c r="D39" s="3"/>
      <c r="E39" s="3"/>
      <c r="F39" s="3"/>
      <c r="G39" s="3"/>
      <c r="H39" s="3"/>
      <c r="I39" s="1"/>
      <c r="J39" s="1"/>
      <c r="K39" s="1"/>
      <c r="L39" s="1"/>
      <c r="M39" s="1"/>
      <c r="N39" s="1"/>
      <c r="O39" s="1"/>
      <c r="P39" s="1"/>
      <c r="Q39" s="1"/>
      <c r="R39" s="1"/>
      <c r="S39" s="1"/>
      <c r="T39" s="1"/>
      <c r="U39" s="1"/>
      <c r="V39" s="1"/>
      <c r="W39" s="1"/>
      <c r="X39" s="1"/>
      <c r="Y39" s="1"/>
      <c r="Z39" s="1"/>
      <c r="AA39" s="1"/>
      <c r="AB39" s="1"/>
      <c r="AC39" s="5"/>
    </row>
    <row r="40" spans="1:90" x14ac:dyDescent="0.2">
      <c r="AA40" s="1"/>
      <c r="AB40" s="1"/>
      <c r="AC40" s="1"/>
    </row>
    <row r="41" spans="1:90" x14ac:dyDescent="0.2">
      <c r="AA41" s="1"/>
      <c r="AB41" s="1"/>
      <c r="AC41" s="1"/>
    </row>
    <row r="42" spans="1:90" x14ac:dyDescent="0.2">
      <c r="A42" s="6"/>
      <c r="B42" s="1"/>
      <c r="C42" s="1"/>
      <c r="D42" s="1"/>
      <c r="E42" s="1"/>
      <c r="F42" s="1"/>
      <c r="G42" s="1"/>
      <c r="H42" s="1"/>
      <c r="I42" s="1"/>
      <c r="J42" s="1"/>
      <c r="K42" s="1"/>
      <c r="L42" s="1"/>
      <c r="M42" s="1"/>
      <c r="N42" s="1"/>
      <c r="O42" s="1"/>
      <c r="P42" s="1"/>
      <c r="Q42" s="1"/>
      <c r="R42" s="1"/>
      <c r="S42" s="1"/>
      <c r="T42" s="1"/>
      <c r="U42" s="1"/>
      <c r="V42" s="1"/>
      <c r="W42" s="1" t="s">
        <v>18</v>
      </c>
      <c r="X42" s="1"/>
      <c r="Y42" s="1"/>
      <c r="Z42" s="1"/>
      <c r="AA42" s="1"/>
      <c r="AB42" s="1"/>
      <c r="AC42" s="1"/>
    </row>
    <row r="43" spans="1:90" x14ac:dyDescent="0.2">
      <c r="A43" s="6"/>
      <c r="B43" s="1"/>
      <c r="C43" s="1"/>
      <c r="D43" s="1"/>
      <c r="E43" s="1"/>
      <c r="F43" s="1"/>
      <c r="G43" s="1"/>
      <c r="H43" s="1"/>
      <c r="I43" s="1"/>
      <c r="J43" s="1"/>
      <c r="K43" s="1"/>
      <c r="L43" s="1"/>
      <c r="M43" s="1"/>
      <c r="N43" s="1"/>
      <c r="O43" s="1"/>
      <c r="P43" s="1"/>
      <c r="Q43" s="1"/>
      <c r="R43" s="1"/>
      <c r="S43" s="1"/>
      <c r="T43" s="1"/>
      <c r="U43" s="1"/>
      <c r="V43" s="1"/>
      <c r="W43" s="1"/>
      <c r="X43" s="1"/>
      <c r="Y43" s="1"/>
      <c r="Z43" s="1"/>
    </row>
    <row r="44" spans="1:90" x14ac:dyDescent="0.2">
      <c r="A44" s="6"/>
      <c r="B44" s="1"/>
      <c r="C44" s="1"/>
      <c r="D44" s="1"/>
      <c r="E44" s="1"/>
      <c r="F44" s="1"/>
      <c r="G44" s="1"/>
      <c r="H44" s="1"/>
      <c r="I44" s="1"/>
      <c r="J44" s="1"/>
      <c r="K44" s="1"/>
      <c r="L44" s="1"/>
      <c r="M44" s="1"/>
      <c r="N44" s="1"/>
      <c r="O44" s="1"/>
      <c r="P44" s="1"/>
      <c r="Q44" s="1"/>
      <c r="R44" s="1"/>
      <c r="S44" s="1"/>
      <c r="T44" s="1"/>
      <c r="U44" s="1"/>
      <c r="V44" s="1"/>
      <c r="W44" s="1"/>
      <c r="X44" s="1"/>
      <c r="Y44" s="1"/>
      <c r="Z44" s="1"/>
    </row>
    <row r="45" spans="1:90" x14ac:dyDescent="0.2">
      <c r="A45" s="6"/>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90" x14ac:dyDescent="0.2">
      <c r="A46" s="6"/>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90" x14ac:dyDescent="0.2">
      <c r="A47" s="6"/>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90" x14ac:dyDescent="0.2">
      <c r="AA48" s="1"/>
      <c r="AB48" s="1"/>
      <c r="AC48" s="1"/>
    </row>
    <row r="49" spans="26:29" x14ac:dyDescent="0.2">
      <c r="Z49" s="1"/>
      <c r="AA49" s="1"/>
      <c r="AB49" s="1"/>
      <c r="AC49" s="1"/>
    </row>
    <row r="50" spans="26:29" x14ac:dyDescent="0.2">
      <c r="AA50" s="1"/>
      <c r="AB50" s="1"/>
      <c r="AC50" s="1"/>
    </row>
    <row r="52" spans="26:29" x14ac:dyDescent="0.2">
      <c r="AA52" s="1"/>
    </row>
  </sheetData>
  <mergeCells count="107">
    <mergeCell ref="Z26:AA26"/>
    <mergeCell ref="Z25:AA25"/>
    <mergeCell ref="B33:I33"/>
    <mergeCell ref="J33:M33"/>
    <mergeCell ref="N33:Q33"/>
    <mergeCell ref="B27:I27"/>
    <mergeCell ref="J27:K27"/>
    <mergeCell ref="L27:M27"/>
    <mergeCell ref="N27:O27"/>
    <mergeCell ref="P27:Q27"/>
    <mergeCell ref="R27:S27"/>
    <mergeCell ref="T27:U27"/>
    <mergeCell ref="V27:W27"/>
    <mergeCell ref="X27:Y27"/>
    <mergeCell ref="N30:Q30"/>
    <mergeCell ref="B31:I31"/>
    <mergeCell ref="J31:O31"/>
    <mergeCell ref="N25:O25"/>
    <mergeCell ref="P25:Q25"/>
    <mergeCell ref="R25:S25"/>
    <mergeCell ref="T25:U25"/>
    <mergeCell ref="V25:W25"/>
    <mergeCell ref="Z27:AA27"/>
    <mergeCell ref="B26:I26"/>
    <mergeCell ref="J26:K26"/>
    <mergeCell ref="B24:I24"/>
    <mergeCell ref="J24:K24"/>
    <mergeCell ref="L24:M24"/>
    <mergeCell ref="N24:O24"/>
    <mergeCell ref="X28:Y28"/>
    <mergeCell ref="P28:Q28"/>
    <mergeCell ref="R28:S28"/>
    <mergeCell ref="T28:U28"/>
    <mergeCell ref="V28:W28"/>
    <mergeCell ref="N28:O28"/>
    <mergeCell ref="P24:Q24"/>
    <mergeCell ref="B25:I25"/>
    <mergeCell ref="J25:K25"/>
    <mergeCell ref="L25:M25"/>
    <mergeCell ref="B28:I28"/>
    <mergeCell ref="J28:K28"/>
    <mergeCell ref="L28:M28"/>
    <mergeCell ref="X25:Y25"/>
    <mergeCell ref="L26:M26"/>
    <mergeCell ref="N26:O26"/>
    <mergeCell ref="P26:Q26"/>
    <mergeCell ref="R26:S26"/>
    <mergeCell ref="T26:U26"/>
    <mergeCell ref="V26:W26"/>
    <mergeCell ref="V24:W24"/>
    <mergeCell ref="P31:S31"/>
    <mergeCell ref="R19:S19"/>
    <mergeCell ref="P19:Q19"/>
    <mergeCell ref="P22:Q22"/>
    <mergeCell ref="P21:Q21"/>
    <mergeCell ref="R33:S33"/>
    <mergeCell ref="R30:S30"/>
    <mergeCell ref="T33:Y33"/>
    <mergeCell ref="X26:Y26"/>
    <mergeCell ref="A5:AA5"/>
    <mergeCell ref="R7:S7"/>
    <mergeCell ref="T7:U7"/>
    <mergeCell ref="R21:S21"/>
    <mergeCell ref="A1:AA1"/>
    <mergeCell ref="A2:AA2"/>
    <mergeCell ref="A3:AA3"/>
    <mergeCell ref="A4:AA4"/>
    <mergeCell ref="J19:K19"/>
    <mergeCell ref="L19:M19"/>
    <mergeCell ref="N19:O19"/>
    <mergeCell ref="B7:C7"/>
    <mergeCell ref="X7:Y7"/>
    <mergeCell ref="V7:W7"/>
    <mergeCell ref="B19:C19"/>
    <mergeCell ref="D19:E19"/>
    <mergeCell ref="F19:G19"/>
    <mergeCell ref="H7:I7"/>
    <mergeCell ref="Z7:AA7"/>
    <mergeCell ref="D7:E7"/>
    <mergeCell ref="F7:G7"/>
    <mergeCell ref="H19:I19"/>
    <mergeCell ref="J7:K7"/>
    <mergeCell ref="L7:M7"/>
    <mergeCell ref="Z33:AA33"/>
    <mergeCell ref="P7:Q7"/>
    <mergeCell ref="J22:K22"/>
    <mergeCell ref="L22:M22"/>
    <mergeCell ref="N21:O21"/>
    <mergeCell ref="J21:K21"/>
    <mergeCell ref="L21:M21"/>
    <mergeCell ref="N22:O22"/>
    <mergeCell ref="B21:I21"/>
    <mergeCell ref="X24:Y24"/>
    <mergeCell ref="Z24:AA24"/>
    <mergeCell ref="R22:S22"/>
    <mergeCell ref="T24:U24"/>
    <mergeCell ref="Z28:AA28"/>
    <mergeCell ref="R24:S24"/>
    <mergeCell ref="Z19:AA19"/>
    <mergeCell ref="T21:AA21"/>
    <mergeCell ref="T22:AA22"/>
    <mergeCell ref="T30:AA30"/>
    <mergeCell ref="T31:AA31"/>
    <mergeCell ref="B22:I22"/>
    <mergeCell ref="B30:I30"/>
    <mergeCell ref="J30:M30"/>
    <mergeCell ref="N7:O7"/>
  </mergeCells>
  <phoneticPr fontId="0" type="noConversion"/>
  <printOptions horizontalCentered="1"/>
  <pageMargins left="0.25" right="0.25" top="1" bottom="1" header="0" footer="0"/>
  <pageSetup scale="7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7"/>
  <sheetViews>
    <sheetView workbookViewId="0">
      <selection activeCell="J17" sqref="J17"/>
    </sheetView>
  </sheetViews>
  <sheetFormatPr defaultRowHeight="12.75" x14ac:dyDescent="0.2"/>
  <cols>
    <col min="1" max="1" width="10.28515625" customWidth="1"/>
    <col min="2" max="2" width="4.28515625" customWidth="1"/>
    <col min="3" max="3" width="1.7109375" customWidth="1"/>
    <col min="4" max="4" width="7.85546875" bestFit="1" customWidth="1"/>
    <col min="5" max="5" width="1.7109375" customWidth="1"/>
    <col min="6" max="6" width="7.85546875" bestFit="1" customWidth="1"/>
    <col min="7" max="7" width="1.7109375" customWidth="1"/>
    <col min="8" max="8" width="7.85546875" customWidth="1"/>
    <col min="9" max="9" width="1.7109375" customWidth="1"/>
    <col min="10" max="10" width="8.28515625" customWidth="1"/>
    <col min="11" max="11" width="1.7109375" customWidth="1"/>
    <col min="12" max="12" width="7.85546875" bestFit="1" customWidth="1"/>
    <col min="13" max="13" width="1.7109375" customWidth="1"/>
    <col min="14" max="14" width="7.85546875" customWidth="1"/>
    <col min="15" max="15" width="1.7109375" customWidth="1"/>
    <col min="16" max="16" width="7.85546875" bestFit="1" customWidth="1"/>
    <col min="17" max="17" width="1.7109375" customWidth="1"/>
    <col min="18" max="18" width="7.85546875" bestFit="1" customWidth="1"/>
    <col min="19" max="19" width="1.7109375" customWidth="1"/>
    <col min="20" max="20" width="8.7109375" bestFit="1" customWidth="1"/>
    <col min="21" max="21" width="1.7109375" customWidth="1"/>
    <col min="22" max="23" width="8.7109375" bestFit="1" customWidth="1"/>
    <col min="24" max="25" width="9.7109375" bestFit="1" customWidth="1"/>
    <col min="26" max="27" width="10.85546875" bestFit="1" customWidth="1"/>
    <col min="28" max="30" width="5.28515625" bestFit="1" customWidth="1"/>
    <col min="31" max="31" width="5.7109375" customWidth="1"/>
    <col min="32" max="33" width="6.7109375" customWidth="1"/>
    <col min="34" max="34" width="6.140625" customWidth="1"/>
    <col min="35" max="36" width="6.28515625" customWidth="1"/>
    <col min="37" max="37" width="5.85546875" customWidth="1"/>
    <col min="38" max="39" width="6.140625" customWidth="1"/>
  </cols>
  <sheetData>
    <row r="1" spans="1:41" x14ac:dyDescent="0.2">
      <c r="J1">
        <f>J15</f>
        <v>2021</v>
      </c>
      <c r="AM1" s="1"/>
      <c r="AN1" s="1"/>
      <c r="AO1" s="1"/>
    </row>
    <row r="2" spans="1:41" s="23" customFormat="1" ht="25.5" x14ac:dyDescent="0.2">
      <c r="A2" s="16" t="s">
        <v>12</v>
      </c>
      <c r="B2" s="22" t="s">
        <v>29</v>
      </c>
      <c r="D2" s="24">
        <v>0.4</v>
      </c>
      <c r="E2" s="24"/>
      <c r="F2" s="24">
        <v>0.62</v>
      </c>
      <c r="G2" s="24"/>
      <c r="H2" s="24">
        <v>0.81</v>
      </c>
      <c r="I2" s="24"/>
      <c r="J2" s="24">
        <v>1</v>
      </c>
      <c r="K2" s="24"/>
      <c r="L2" s="24">
        <v>1.17</v>
      </c>
      <c r="M2" s="24"/>
      <c r="N2" s="24">
        <v>1.33</v>
      </c>
      <c r="O2" s="24"/>
      <c r="P2" s="24">
        <v>1.59</v>
      </c>
      <c r="Q2" s="24"/>
      <c r="R2" s="24">
        <v>1.85</v>
      </c>
      <c r="S2" s="24"/>
      <c r="T2" s="25">
        <v>2</v>
      </c>
      <c r="U2" s="25"/>
      <c r="V2" s="25">
        <v>2.0099999999999998</v>
      </c>
      <c r="W2" s="25">
        <v>2.17</v>
      </c>
      <c r="X2" s="25">
        <v>2.1800000000000002</v>
      </c>
      <c r="Y2" s="25">
        <v>2.34</v>
      </c>
      <c r="Z2" s="25">
        <v>2.35</v>
      </c>
      <c r="AA2" s="25">
        <v>2.5</v>
      </c>
      <c r="AB2" s="22"/>
      <c r="AC2" s="22"/>
      <c r="AD2" s="22"/>
      <c r="AE2" s="22"/>
      <c r="AF2" s="22"/>
      <c r="AG2" s="22"/>
      <c r="AH2" s="22"/>
      <c r="AI2" s="22" t="s">
        <v>18</v>
      </c>
      <c r="AJ2" s="22"/>
      <c r="AK2" s="22"/>
      <c r="AL2" s="22"/>
      <c r="AM2" s="22"/>
      <c r="AN2" s="22"/>
      <c r="AO2" s="22"/>
    </row>
    <row r="3" spans="1:41" s="17" customFormat="1" x14ac:dyDescent="0.2">
      <c r="A3" s="19">
        <v>1</v>
      </c>
      <c r="D3" s="20">
        <f>ROUND($J3*D$2,0)</f>
        <v>5152</v>
      </c>
      <c r="E3" s="20"/>
      <c r="F3" s="20">
        <f t="shared" ref="F3:F12" si="0">ROUND($J3*F$2,0)</f>
        <v>7986</v>
      </c>
      <c r="G3" s="20"/>
      <c r="H3" s="20">
        <f>ROUND($J3*H$2,0)</f>
        <v>10433</v>
      </c>
      <c r="I3" s="20"/>
      <c r="J3" s="78">
        <f>J16</f>
        <v>12880</v>
      </c>
      <c r="K3" s="20"/>
      <c r="L3" s="20">
        <f t="shared" ref="L3:L12" si="1">ROUND($J3*L$2,0)</f>
        <v>15070</v>
      </c>
      <c r="M3" s="20"/>
      <c r="N3" s="20">
        <f t="shared" ref="N3:N12" si="2">ROUND($J3*N$2,0)</f>
        <v>17130</v>
      </c>
      <c r="O3" s="20"/>
      <c r="P3" s="20">
        <f t="shared" ref="P3:P12" si="3">ROUND($J3*P$2,0)</f>
        <v>20479</v>
      </c>
      <c r="Q3" s="20"/>
      <c r="R3" s="20">
        <f t="shared" ref="R3:R12" si="4">ROUND($J3*R$2,0)</f>
        <v>23828</v>
      </c>
      <c r="S3" s="20"/>
      <c r="T3" s="20">
        <f t="shared" ref="T3:T12" si="5">ROUND($J3*T$2,0)</f>
        <v>25760</v>
      </c>
      <c r="U3" s="20"/>
      <c r="V3" s="20"/>
      <c r="W3" s="20"/>
      <c r="X3" s="20"/>
      <c r="Y3" s="20"/>
      <c r="Z3" s="20"/>
      <c r="AA3" s="20">
        <f t="shared" ref="AA3:AA12" si="6">ROUND($J3*AA$2,0)</f>
        <v>32200</v>
      </c>
      <c r="AB3" s="18"/>
      <c r="AC3" s="18"/>
      <c r="AD3" s="18"/>
      <c r="AE3" s="18"/>
      <c r="AF3" s="18"/>
      <c r="AG3" s="18"/>
      <c r="AH3" s="18"/>
      <c r="AI3" s="18"/>
      <c r="AJ3" s="18"/>
      <c r="AK3" s="18"/>
      <c r="AL3" s="18"/>
    </row>
    <row r="4" spans="1:41" s="17" customFormat="1" x14ac:dyDescent="0.2">
      <c r="A4" s="19">
        <v>2</v>
      </c>
      <c r="D4" s="20">
        <f t="shared" ref="D4:D12" si="7">ROUND($J4*D$2,0)</f>
        <v>6968</v>
      </c>
      <c r="E4" s="20"/>
      <c r="F4" s="20">
        <f t="shared" si="0"/>
        <v>10800</v>
      </c>
      <c r="G4" s="20"/>
      <c r="H4" s="20">
        <f t="shared" ref="H4:H12" si="8">ROUND($J4*H$2,0)</f>
        <v>14110</v>
      </c>
      <c r="I4" s="20"/>
      <c r="J4" s="21">
        <f>J3+J$17</f>
        <v>17420</v>
      </c>
      <c r="K4" s="20"/>
      <c r="L4" s="20">
        <f t="shared" si="1"/>
        <v>20381</v>
      </c>
      <c r="M4" s="20"/>
      <c r="N4" s="20">
        <f t="shared" si="2"/>
        <v>23169</v>
      </c>
      <c r="O4" s="20"/>
      <c r="P4" s="20">
        <f t="shared" si="3"/>
        <v>27698</v>
      </c>
      <c r="Q4" s="20"/>
      <c r="R4" s="20">
        <f t="shared" si="4"/>
        <v>32227</v>
      </c>
      <c r="S4" s="20"/>
      <c r="T4" s="20">
        <f t="shared" si="5"/>
        <v>34840</v>
      </c>
      <c r="U4" s="20"/>
      <c r="V4" s="20"/>
      <c r="W4" s="20"/>
      <c r="X4" s="20"/>
      <c r="Y4" s="20"/>
      <c r="Z4" s="20"/>
      <c r="AA4" s="20">
        <f t="shared" si="6"/>
        <v>43550</v>
      </c>
      <c r="AB4" s="18"/>
      <c r="AC4" s="18"/>
      <c r="AD4" s="18"/>
      <c r="AE4" s="18"/>
      <c r="AF4" s="18"/>
      <c r="AG4" s="18"/>
      <c r="AH4" s="18"/>
      <c r="AI4" s="18"/>
      <c r="AJ4" s="18"/>
      <c r="AK4" s="18"/>
      <c r="AL4" s="18"/>
    </row>
    <row r="5" spans="1:41" s="17" customFormat="1" x14ac:dyDescent="0.2">
      <c r="A5" s="19">
        <v>3</v>
      </c>
      <c r="D5" s="20">
        <f t="shared" si="7"/>
        <v>8784</v>
      </c>
      <c r="E5" s="20"/>
      <c r="F5" s="20">
        <f t="shared" si="0"/>
        <v>13615</v>
      </c>
      <c r="G5" s="20"/>
      <c r="H5" s="20">
        <f t="shared" si="8"/>
        <v>17788</v>
      </c>
      <c r="I5" s="20"/>
      <c r="J5" s="21">
        <f t="shared" ref="J5:J12" si="9">J4+J$17</f>
        <v>21960</v>
      </c>
      <c r="K5" s="20"/>
      <c r="L5" s="20">
        <f t="shared" si="1"/>
        <v>25693</v>
      </c>
      <c r="M5" s="20"/>
      <c r="N5" s="20">
        <f t="shared" si="2"/>
        <v>29207</v>
      </c>
      <c r="O5" s="20"/>
      <c r="P5" s="20">
        <f t="shared" si="3"/>
        <v>34916</v>
      </c>
      <c r="Q5" s="20"/>
      <c r="R5" s="20">
        <f t="shared" si="4"/>
        <v>40626</v>
      </c>
      <c r="S5" s="20"/>
      <c r="T5" s="20">
        <f t="shared" si="5"/>
        <v>43920</v>
      </c>
      <c r="U5" s="20"/>
      <c r="V5" s="20"/>
      <c r="W5" s="20"/>
      <c r="X5" s="20"/>
      <c r="Y5" s="20"/>
      <c r="Z5" s="20"/>
      <c r="AA5" s="20">
        <f t="shared" si="6"/>
        <v>54900</v>
      </c>
      <c r="AB5" s="18"/>
      <c r="AC5" s="18"/>
      <c r="AD5" s="18"/>
      <c r="AE5" s="18"/>
      <c r="AF5" s="18"/>
      <c r="AG5" s="18"/>
      <c r="AH5" s="18"/>
      <c r="AI5" s="18"/>
      <c r="AJ5" s="18"/>
      <c r="AK5" s="18"/>
      <c r="AL5" s="18"/>
      <c r="AM5" s="18"/>
      <c r="AN5" s="18"/>
      <c r="AO5" s="18"/>
    </row>
    <row r="6" spans="1:41" s="17" customFormat="1" x14ac:dyDescent="0.2">
      <c r="A6" s="19">
        <v>4</v>
      </c>
      <c r="D6" s="20">
        <f t="shared" si="7"/>
        <v>10600</v>
      </c>
      <c r="E6" s="20"/>
      <c r="F6" s="20">
        <f t="shared" si="0"/>
        <v>16430</v>
      </c>
      <c r="G6" s="20"/>
      <c r="H6" s="20">
        <f t="shared" si="8"/>
        <v>21465</v>
      </c>
      <c r="I6" s="20"/>
      <c r="J6" s="21">
        <f t="shared" si="9"/>
        <v>26500</v>
      </c>
      <c r="K6" s="20"/>
      <c r="L6" s="20">
        <f t="shared" si="1"/>
        <v>31005</v>
      </c>
      <c r="M6" s="20"/>
      <c r="N6" s="20">
        <f t="shared" si="2"/>
        <v>35245</v>
      </c>
      <c r="O6" s="20"/>
      <c r="P6" s="20">
        <f t="shared" si="3"/>
        <v>42135</v>
      </c>
      <c r="Q6" s="20"/>
      <c r="R6" s="20">
        <f t="shared" si="4"/>
        <v>49025</v>
      </c>
      <c r="S6" s="20"/>
      <c r="T6" s="20">
        <f t="shared" si="5"/>
        <v>53000</v>
      </c>
      <c r="U6" s="20"/>
      <c r="V6" s="20"/>
      <c r="W6" s="20"/>
      <c r="X6" s="20"/>
      <c r="Y6" s="20"/>
      <c r="Z6" s="20"/>
      <c r="AA6" s="20">
        <f t="shared" si="6"/>
        <v>66250</v>
      </c>
      <c r="AB6" s="18"/>
      <c r="AC6" s="18"/>
      <c r="AD6" s="18"/>
      <c r="AE6" s="18"/>
      <c r="AF6" s="18"/>
      <c r="AG6" s="18"/>
      <c r="AH6" s="18"/>
      <c r="AI6" s="18"/>
      <c r="AJ6" s="18"/>
      <c r="AK6" s="18"/>
      <c r="AL6" s="18"/>
      <c r="AM6" s="18"/>
      <c r="AN6" s="18"/>
      <c r="AO6" s="18"/>
    </row>
    <row r="7" spans="1:41" s="17" customFormat="1" x14ac:dyDescent="0.2">
      <c r="A7" s="19">
        <v>5</v>
      </c>
      <c r="D7" s="20">
        <f t="shared" si="7"/>
        <v>12416</v>
      </c>
      <c r="E7" s="20"/>
      <c r="F7" s="20">
        <f t="shared" si="0"/>
        <v>19245</v>
      </c>
      <c r="G7" s="20"/>
      <c r="H7" s="20">
        <f t="shared" si="8"/>
        <v>25142</v>
      </c>
      <c r="I7" s="20"/>
      <c r="J7" s="21">
        <f t="shared" si="9"/>
        <v>31040</v>
      </c>
      <c r="K7" s="20"/>
      <c r="L7" s="20">
        <f t="shared" si="1"/>
        <v>36317</v>
      </c>
      <c r="M7" s="20"/>
      <c r="N7" s="20">
        <f t="shared" si="2"/>
        <v>41283</v>
      </c>
      <c r="O7" s="20"/>
      <c r="P7" s="20">
        <f t="shared" si="3"/>
        <v>49354</v>
      </c>
      <c r="Q7" s="20"/>
      <c r="R7" s="20">
        <f t="shared" si="4"/>
        <v>57424</v>
      </c>
      <c r="S7" s="20"/>
      <c r="T7" s="20">
        <f t="shared" si="5"/>
        <v>62080</v>
      </c>
      <c r="U7" s="20"/>
      <c r="V7" s="20"/>
      <c r="W7" s="20"/>
      <c r="X7" s="20"/>
      <c r="Y7" s="20"/>
      <c r="Z7" s="20"/>
      <c r="AA7" s="20">
        <f t="shared" si="6"/>
        <v>77600</v>
      </c>
      <c r="AB7" s="18"/>
      <c r="AC7" s="18"/>
      <c r="AD7" s="18"/>
      <c r="AE7" s="18"/>
      <c r="AF7" s="18"/>
      <c r="AG7" s="18"/>
      <c r="AH7" s="18"/>
      <c r="AI7" s="18"/>
      <c r="AJ7" s="18"/>
      <c r="AK7" s="18"/>
      <c r="AL7" s="18"/>
      <c r="AM7" s="18"/>
      <c r="AN7" s="18"/>
      <c r="AO7" s="18"/>
    </row>
    <row r="8" spans="1:41" s="17" customFormat="1" x14ac:dyDescent="0.2">
      <c r="A8" s="19">
        <v>6</v>
      </c>
      <c r="D8" s="20">
        <f t="shared" si="7"/>
        <v>14232</v>
      </c>
      <c r="E8" s="20"/>
      <c r="F8" s="20">
        <f t="shared" si="0"/>
        <v>22060</v>
      </c>
      <c r="G8" s="20"/>
      <c r="H8" s="20">
        <f t="shared" si="8"/>
        <v>28820</v>
      </c>
      <c r="I8" s="20"/>
      <c r="J8" s="21">
        <f t="shared" si="9"/>
        <v>35580</v>
      </c>
      <c r="K8" s="20"/>
      <c r="L8" s="20">
        <f t="shared" si="1"/>
        <v>41629</v>
      </c>
      <c r="M8" s="20"/>
      <c r="N8" s="20">
        <f t="shared" si="2"/>
        <v>47321</v>
      </c>
      <c r="O8" s="20"/>
      <c r="P8" s="20">
        <f t="shared" si="3"/>
        <v>56572</v>
      </c>
      <c r="Q8" s="20"/>
      <c r="R8" s="20">
        <f t="shared" si="4"/>
        <v>65823</v>
      </c>
      <c r="S8" s="20"/>
      <c r="T8" s="20">
        <f t="shared" si="5"/>
        <v>71160</v>
      </c>
      <c r="U8" s="20"/>
      <c r="V8" s="20"/>
      <c r="W8" s="20"/>
      <c r="X8" s="20"/>
      <c r="Y8" s="20"/>
      <c r="Z8" s="20"/>
      <c r="AA8" s="20">
        <f t="shared" si="6"/>
        <v>88950</v>
      </c>
      <c r="AM8" s="18"/>
      <c r="AN8" s="18"/>
      <c r="AO8" s="18"/>
    </row>
    <row r="9" spans="1:41" s="17" customFormat="1" x14ac:dyDescent="0.2">
      <c r="A9" s="19">
        <v>7</v>
      </c>
      <c r="D9" s="20">
        <f t="shared" si="7"/>
        <v>16048</v>
      </c>
      <c r="E9" s="20"/>
      <c r="F9" s="20">
        <f t="shared" si="0"/>
        <v>24874</v>
      </c>
      <c r="G9" s="20"/>
      <c r="H9" s="20">
        <f t="shared" si="8"/>
        <v>32497</v>
      </c>
      <c r="I9" s="20"/>
      <c r="J9" s="21">
        <f t="shared" si="9"/>
        <v>40120</v>
      </c>
      <c r="K9" s="20"/>
      <c r="L9" s="20">
        <f t="shared" si="1"/>
        <v>46940</v>
      </c>
      <c r="M9" s="20"/>
      <c r="N9" s="20">
        <f t="shared" si="2"/>
        <v>53360</v>
      </c>
      <c r="O9" s="20"/>
      <c r="P9" s="20">
        <f t="shared" si="3"/>
        <v>63791</v>
      </c>
      <c r="Q9" s="20"/>
      <c r="R9" s="20">
        <f t="shared" si="4"/>
        <v>74222</v>
      </c>
      <c r="S9" s="20"/>
      <c r="T9" s="20">
        <f t="shared" si="5"/>
        <v>80240</v>
      </c>
      <c r="U9" s="20"/>
      <c r="V9" s="20"/>
      <c r="W9" s="20"/>
      <c r="X9" s="20"/>
      <c r="Y9" s="20"/>
      <c r="Z9" s="20"/>
      <c r="AA9" s="20">
        <f t="shared" si="6"/>
        <v>100300</v>
      </c>
      <c r="AL9" s="18"/>
      <c r="AM9" s="18"/>
      <c r="AN9" s="18"/>
      <c r="AO9" s="18"/>
    </row>
    <row r="10" spans="1:41" s="17" customFormat="1" x14ac:dyDescent="0.2">
      <c r="A10" s="19">
        <v>8</v>
      </c>
      <c r="D10" s="20">
        <f t="shared" si="7"/>
        <v>17864</v>
      </c>
      <c r="E10" s="20"/>
      <c r="F10" s="20">
        <f t="shared" si="0"/>
        <v>27689</v>
      </c>
      <c r="G10" s="20"/>
      <c r="H10" s="20">
        <f t="shared" si="8"/>
        <v>36175</v>
      </c>
      <c r="I10" s="20"/>
      <c r="J10" s="21">
        <f t="shared" si="9"/>
        <v>44660</v>
      </c>
      <c r="K10" s="20"/>
      <c r="L10" s="20">
        <f t="shared" si="1"/>
        <v>52252</v>
      </c>
      <c r="M10" s="20"/>
      <c r="N10" s="20">
        <f t="shared" si="2"/>
        <v>59398</v>
      </c>
      <c r="O10" s="20"/>
      <c r="P10" s="20">
        <f t="shared" si="3"/>
        <v>71009</v>
      </c>
      <c r="Q10" s="20"/>
      <c r="R10" s="20">
        <f t="shared" si="4"/>
        <v>82621</v>
      </c>
      <c r="S10" s="20"/>
      <c r="T10" s="20">
        <f t="shared" si="5"/>
        <v>89320</v>
      </c>
      <c r="U10" s="20"/>
      <c r="V10" s="20"/>
      <c r="W10" s="20"/>
      <c r="X10" s="20"/>
      <c r="Y10" s="20"/>
      <c r="Z10" s="20"/>
      <c r="AA10" s="20">
        <f t="shared" si="6"/>
        <v>111650</v>
      </c>
      <c r="AM10" s="18"/>
      <c r="AN10" s="18"/>
      <c r="AO10" s="18"/>
    </row>
    <row r="11" spans="1:41" s="17" customFormat="1" x14ac:dyDescent="0.2">
      <c r="A11" s="19">
        <v>9</v>
      </c>
      <c r="D11" s="20">
        <f t="shared" si="7"/>
        <v>19680</v>
      </c>
      <c r="E11" s="20"/>
      <c r="F11" s="20">
        <f t="shared" si="0"/>
        <v>30504</v>
      </c>
      <c r="G11" s="20"/>
      <c r="H11" s="20">
        <f t="shared" si="8"/>
        <v>39852</v>
      </c>
      <c r="I11" s="20"/>
      <c r="J11" s="21">
        <f t="shared" si="9"/>
        <v>49200</v>
      </c>
      <c r="K11" s="20"/>
      <c r="L11" s="20">
        <f t="shared" si="1"/>
        <v>57564</v>
      </c>
      <c r="M11" s="20"/>
      <c r="N11" s="20">
        <f t="shared" si="2"/>
        <v>65436</v>
      </c>
      <c r="O11" s="20"/>
      <c r="P11" s="20">
        <f t="shared" si="3"/>
        <v>78228</v>
      </c>
      <c r="Q11" s="20"/>
      <c r="R11" s="20">
        <f t="shared" si="4"/>
        <v>91020</v>
      </c>
      <c r="S11" s="20"/>
      <c r="T11" s="20">
        <f t="shared" si="5"/>
        <v>98400</v>
      </c>
      <c r="U11" s="20"/>
      <c r="V11" s="20"/>
      <c r="W11" s="20"/>
      <c r="X11" s="20"/>
      <c r="Y11" s="20"/>
      <c r="Z11" s="20"/>
      <c r="AA11" s="20">
        <f t="shared" si="6"/>
        <v>123000</v>
      </c>
    </row>
    <row r="12" spans="1:41" s="17" customFormat="1" x14ac:dyDescent="0.2">
      <c r="A12" s="19">
        <v>10</v>
      </c>
      <c r="D12" s="20">
        <f t="shared" si="7"/>
        <v>21496</v>
      </c>
      <c r="E12" s="20"/>
      <c r="F12" s="20">
        <f t="shared" si="0"/>
        <v>33319</v>
      </c>
      <c r="G12" s="20"/>
      <c r="H12" s="20">
        <f t="shared" si="8"/>
        <v>43529</v>
      </c>
      <c r="I12" s="20"/>
      <c r="J12" s="21">
        <f t="shared" si="9"/>
        <v>53740</v>
      </c>
      <c r="K12" s="20"/>
      <c r="L12" s="20">
        <f t="shared" si="1"/>
        <v>62876</v>
      </c>
      <c r="M12" s="20"/>
      <c r="N12" s="20">
        <f t="shared" si="2"/>
        <v>71474</v>
      </c>
      <c r="O12" s="20"/>
      <c r="P12" s="20">
        <f t="shared" si="3"/>
        <v>85447</v>
      </c>
      <c r="Q12" s="20"/>
      <c r="R12" s="20">
        <f t="shared" si="4"/>
        <v>99419</v>
      </c>
      <c r="S12" s="20"/>
      <c r="T12" s="20">
        <f t="shared" si="5"/>
        <v>107480</v>
      </c>
      <c r="U12" s="20"/>
      <c r="V12" s="20"/>
      <c r="W12" s="20"/>
      <c r="X12" s="20"/>
      <c r="Y12" s="20"/>
      <c r="Z12" s="20"/>
      <c r="AA12" s="20">
        <f t="shared" si="6"/>
        <v>134350</v>
      </c>
      <c r="AM12" s="18"/>
    </row>
    <row r="15" spans="1:41" x14ac:dyDescent="0.2">
      <c r="H15" t="s">
        <v>75</v>
      </c>
      <c r="J15" s="79">
        <v>2021</v>
      </c>
    </row>
    <row r="16" spans="1:41" x14ac:dyDescent="0.2">
      <c r="A16" t="s">
        <v>64</v>
      </c>
      <c r="J16" s="79">
        <v>12880</v>
      </c>
    </row>
    <row r="17" spans="1:10" x14ac:dyDescent="0.2">
      <c r="A17" t="s">
        <v>65</v>
      </c>
      <c r="J17" s="79">
        <v>4540</v>
      </c>
    </row>
  </sheetData>
  <phoneticPr fontId="0" type="noConversion"/>
  <pageMargins left="0" right="0" top="0.25" bottom="0.25" header="0" footer="0"/>
  <pageSetup scale="6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Combined</vt:lpstr>
      <vt:lpstr>CICP Interim</vt:lpstr>
      <vt:lpstr>CICP</vt:lpstr>
      <vt:lpstr>SFS</vt:lpstr>
      <vt:lpstr>FPL Calc</vt:lpstr>
      <vt:lpstr>CICP!Print_Area</vt:lpstr>
      <vt:lpstr>'CICP Interim'!Print_Area</vt:lpstr>
      <vt:lpstr>Combined!Print_Area</vt:lpstr>
      <vt:lpstr>SFS!Print_Area</vt:lpstr>
    </vt:vector>
  </TitlesOfParts>
  <Company>VNA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Baker, Jennifer</dc:creator>
  <cp:lastModifiedBy>Jaclyn McDonald</cp:lastModifiedBy>
  <cp:lastPrinted>2022-12-20T20:35:49Z</cp:lastPrinted>
  <dcterms:created xsi:type="dcterms:W3CDTF">2011-01-12T04:40:43Z</dcterms:created>
  <dcterms:modified xsi:type="dcterms:W3CDTF">2023-03-01T17:32:35Z</dcterms:modified>
</cp:coreProperties>
</file>